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<sst xmlns="http://schemas.openxmlformats.org/spreadsheetml/2006/main" count="639" uniqueCount="319">
  <si>
    <t>I. OPĆI DIO</t>
  </si>
  <si>
    <t>Članak 1.</t>
  </si>
  <si>
    <t>A.     RAČUN PRIHODA I RASHODA</t>
  </si>
  <si>
    <t xml:space="preserve">         6 PRIHODI POSLOVANJA</t>
  </si>
  <si>
    <t xml:space="preserve">         7 PRIHODI OD PRODAJE NEFINANCIJSKE IMOVINE</t>
  </si>
  <si>
    <t xml:space="preserve">         3 RASHODI POSLOVANJA</t>
  </si>
  <si>
    <t xml:space="preserve">         4 RASHODI ZA NABAVU NEFINANCIJSKE IMOVINE</t>
  </si>
  <si>
    <t xml:space="preserve">            RAZLIKA</t>
  </si>
  <si>
    <t xml:space="preserve">B.     RAČUN FINANCIRANJA </t>
  </si>
  <si>
    <t xml:space="preserve">         5 IZDACI ZA FINANCIJSKU IMOVINU I OTPLATE ZAJMOVA</t>
  </si>
  <si>
    <t xml:space="preserve">          NETO ZADUŽIVANJE / FINANCIRANJE</t>
  </si>
  <si>
    <t xml:space="preserve">          VIŠAK /MANJAK + NETO ZADUŽIVANJE / FINANCIRANJE</t>
  </si>
  <si>
    <t>Članak 2.</t>
  </si>
  <si>
    <t xml:space="preserve">     A. RAČUN PRIHODA I RASHODA</t>
  </si>
  <si>
    <t>Razred</t>
  </si>
  <si>
    <t>Skupina</t>
  </si>
  <si>
    <t>Podskupina</t>
  </si>
  <si>
    <t>PRIHODI /PRIMICI I RASHODI / IZDACI</t>
  </si>
  <si>
    <t>PROJEKCIJA PRORAČUNA ZA 2018. GODINU</t>
  </si>
  <si>
    <t>UKUPNO PRIHODI POSLOVANJA</t>
  </si>
  <si>
    <t>IZVOR 01 OPĆI PRIHODI I PRIMICI</t>
  </si>
  <si>
    <t>Prihodi poslovanja</t>
  </si>
  <si>
    <t>Prihodi od poreza</t>
  </si>
  <si>
    <t>Porezi na imovinu</t>
  </si>
  <si>
    <t>Porezi na robu i usluge</t>
  </si>
  <si>
    <t>IZVOR 05 POMOĆI</t>
  </si>
  <si>
    <t>Pomoći iz inozemstva (darovnice) i unutar općeg proračuna</t>
  </si>
  <si>
    <t>Pomoći iz državnog proračuna temeljem prijenosa EU sred.</t>
  </si>
  <si>
    <t>Prihodi od imovine</t>
  </si>
  <si>
    <t>Prihodi od financijske imovine</t>
  </si>
  <si>
    <t>Prihodi od nefinancijske imovine</t>
  </si>
  <si>
    <t>IZVOR 04 PRIHODI ZA POSEBNE NAMJENE</t>
  </si>
  <si>
    <t>Komunalni doprinosi i naknade</t>
  </si>
  <si>
    <t>Prihodi od prodaje nefinancijske imovine</t>
  </si>
  <si>
    <t>Prihodi od prodaje neproizvedene dugotrajne imovine</t>
  </si>
  <si>
    <t>UKUPNO RASHODI I 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</si>
  <si>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</si>
  <si>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</si>
  <si>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</si>
  <si>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</si>
  <si>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</si>
  <si>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</si>
  <si>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</si>
  <si>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</si>
  <si>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</si>
  <si>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</si>
  <si>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</si>
  <si>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</si>
  <si>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</si>
  <si>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Pomoći dane u inozemstvo i unutar opće države</t>
  </si>
  <si>
    <t>Pomoći unutar općeg proračuna</t>
  </si>
  <si>
    <t>Pomoći proračunskim korisnicima drugih proračuna</t>
  </si>
  <si>
    <t>Naknade građanima i kućanstvima na temelju osig. i dr. nak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</si>
  <si>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</si>
  <si>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</si>
  <si>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</si>
  <si>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</si>
  <si>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</si>
  <si>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proizvedene dugotrajne imovine</t>
  </si>
  <si>
    <t>Građevinski objekti</t>
  </si>
  <si>
    <t>Nematerijalna proizvedena imovina</t>
  </si>
  <si>
    <t>Rashodi za dodatna ulaganja na nefinancijskoj imovini</t>
  </si>
  <si>
    <t xml:space="preserve">     B. RAČUN FINANCIRANJA</t>
  </si>
  <si>
    <t>Primici od financijske imovine i zaduživanja</t>
  </si>
  <si>
    <t>Izdaci za financijsku imovinu i otplate zajmova</t>
  </si>
  <si>
    <t>Članak 3.</t>
  </si>
  <si>
    <t>korisnicima i programima u Posebnom dijelu Proračuna kako slijedi:</t>
  </si>
  <si>
    <t>RAZDJEL 001 PREDSTAVNIČKO I IZVRŠNO TIJELO OPĆINE</t>
  </si>
  <si>
    <t>GLAVA 00101 PREDSTAVNIČKO I IZVRŠNO TIJELO OPĆINE</t>
  </si>
  <si>
    <t>PROGRAM 1001 RAD PREDSTAVNIČKOG I IZVRŠNOG TIJELA</t>
  </si>
  <si>
    <t>Plaće bruto</t>
  </si>
  <si>
    <t xml:space="preserve">Materijalni rashodi </t>
  </si>
  <si>
    <t>Pomoći dane u inozemstvo i unutar općeg proračuna</t>
  </si>
  <si>
    <t>Funkcijska klasifikacija 06 Usluge unapređenja stanovanja i zajednice</t>
  </si>
  <si>
    <t>Funkcijska klasifikacija 06 Usluge unapređenja zajednice i stanovanja</t>
  </si>
  <si>
    <t>Funkcijska klasifikacija 08 Rekreacija, kultura, religija</t>
  </si>
  <si>
    <t>Funkcijska klasifikacija 10 Socijalna zaštita</t>
  </si>
  <si>
    <t>Naknade građanima i kućanstvima na temelju osiguranja i druge naknade</t>
  </si>
  <si>
    <t>Porez i prirez na dohodak</t>
  </si>
  <si>
    <t>IZVORI</t>
  </si>
  <si>
    <t>PRIHODI</t>
  </si>
  <si>
    <t>RASHODI</t>
  </si>
  <si>
    <t>01 OPĆI PRIHODI I PRIMICI</t>
  </si>
  <si>
    <t>04 PRIHODI ZA POSEBNE NAMJENE</t>
  </si>
  <si>
    <t>05 POMOĆI</t>
  </si>
  <si>
    <t>07 PRIHODI OD PRODAJE NEFIN IM.</t>
  </si>
  <si>
    <t>UKUPNO</t>
  </si>
  <si>
    <t>Postrojenja i oprema</t>
  </si>
  <si>
    <t>IZVOR O1 OPĆI PRIHODI I PRIMICI</t>
  </si>
  <si>
    <t>2016.</t>
  </si>
  <si>
    <t>2017.</t>
  </si>
  <si>
    <t>2018.</t>
  </si>
  <si>
    <t xml:space="preserve">PROJEKCIJA ZA </t>
  </si>
  <si>
    <t>2018. GODINU</t>
  </si>
  <si>
    <t>GODINU</t>
  </si>
  <si>
    <t>Članak 4.</t>
  </si>
  <si>
    <t>Članak 5.</t>
  </si>
  <si>
    <t xml:space="preserve">         8  PRIMICI OD FINANCIJSKE IMOVINE I ZADUŽIVANJA</t>
  </si>
  <si>
    <t>Pomoći od izvanproračunskih korisnika</t>
  </si>
  <si>
    <t xml:space="preserve">Pomoći iz proračuna drugih proračuna  </t>
  </si>
  <si>
    <t xml:space="preserve">Prihodi od nefinancijske imovine </t>
  </si>
  <si>
    <t>Administrativne i upravne pristojbe</t>
  </si>
  <si>
    <t xml:space="preserve">Prihodi po posebnim propisima </t>
  </si>
  <si>
    <t>III. ZAVRŠNA ODREDBA</t>
  </si>
  <si>
    <t>PLAN ZA 2017.</t>
  </si>
  <si>
    <t>2019. GODINU</t>
  </si>
  <si>
    <t>PLAN ZA 2017. GODINU</t>
  </si>
  <si>
    <t>PROJEKCIJA PRORAČUNA ZA 2019. GODINU</t>
  </si>
  <si>
    <t xml:space="preserve">Pomoći od međunarodnih organizacija te institucija i tijela Eu </t>
  </si>
  <si>
    <t>Kazne, penali i naknade štete</t>
  </si>
  <si>
    <t xml:space="preserve">Pomoći temeljem prijenosa EU sredstava </t>
  </si>
  <si>
    <t>Subvencije</t>
  </si>
  <si>
    <t xml:space="preserve">Subvencije trgovačkim društvima, poljoprivrednicima i obrtnicima izvan  </t>
  </si>
  <si>
    <t xml:space="preserve">Naknade troškova osobama izvan radnog odnosa </t>
  </si>
  <si>
    <t xml:space="preserve">Rashodi poslovanja </t>
  </si>
  <si>
    <t xml:space="preserve">Ostali nespomenuti rashodi poslovanja </t>
  </si>
  <si>
    <t xml:space="preserve">Rashodi za nabavu nefinancijske imovine </t>
  </si>
  <si>
    <t xml:space="preserve">Rashodi za nabavu proizvedene dugotrajne imovine </t>
  </si>
  <si>
    <t xml:space="preserve">Postojenje i oprema </t>
  </si>
  <si>
    <t xml:space="preserve">Nematerijalna proizvedena imovina </t>
  </si>
  <si>
    <t xml:space="preserve">GLAVA 00201 JEDINSTVENI UPRAVNI ODJEL </t>
  </si>
  <si>
    <t xml:space="preserve">Funkcijska klasifikacija 01 Opće javne usluge </t>
  </si>
  <si>
    <t xml:space="preserve">IZVOR 01 OPĆI PRIHODI I PRIMICI </t>
  </si>
  <si>
    <t xml:space="preserve">Rashodi za zaposlene </t>
  </si>
  <si>
    <t xml:space="preserve">RAZDJEL 002 JEDINSTVENI UPRAVNI ODJEL </t>
  </si>
  <si>
    <t xml:space="preserve">Ostale naknade građanima i kućanstvima </t>
  </si>
  <si>
    <t xml:space="preserve">Naknade troškova osoba izvan radnog odnosa </t>
  </si>
  <si>
    <t xml:space="preserve">RAZDJEL 005 DJEČJI VRTIĆ "DABRIĆ" </t>
  </si>
  <si>
    <t xml:space="preserve">Plaće bruto </t>
  </si>
  <si>
    <t xml:space="preserve">Ostali rashodi za zaposlene </t>
  </si>
  <si>
    <t xml:space="preserve">Doprinosi na plaće </t>
  </si>
  <si>
    <t xml:space="preserve">RAZDJEL 003 DRUŠTVENE, SOCIJALNE I DRUGE DJELATNOSTI </t>
  </si>
  <si>
    <r>
      <t>Rashodi za usluge</t>
    </r>
    <r>
      <rPr>
        <b/>
        <sz val="11"/>
        <color indexed="8"/>
        <rFont val="Calibri"/>
        <family val="2"/>
      </rPr>
      <t xml:space="preserve"> </t>
    </r>
  </si>
  <si>
    <t>GLAVA 00304  SOCIJALNA SKRB</t>
  </si>
  <si>
    <t xml:space="preserve">RAZDJEL 004 KOMUNALNO GOSPODARSTVO </t>
  </si>
  <si>
    <t xml:space="preserve">GLAVA 00301 VATROGASTVO, ZAŠTITA I SIGURNOST </t>
  </si>
  <si>
    <t xml:space="preserve">GLAVA 00303 OSNOVNOŠKOLSKI ODGOJ I OBRAZOVANJE </t>
  </si>
  <si>
    <t xml:space="preserve">Rashodi za usluge </t>
  </si>
  <si>
    <t xml:space="preserve">Rashodi za dodatna ulaganja na nefinancijskoj imovini </t>
  </si>
  <si>
    <t xml:space="preserve">Dodatna ulaganja na građevinskim objektima </t>
  </si>
  <si>
    <t xml:space="preserve">Subvencije </t>
  </si>
  <si>
    <t xml:space="preserve">Subvencije trgovačkim društvima, poljoprivrednicima, obrtnicima </t>
  </si>
  <si>
    <t xml:space="preserve">Donacije i ostali rashodi </t>
  </si>
  <si>
    <t xml:space="preserve">Tekuće donacije </t>
  </si>
  <si>
    <t xml:space="preserve">Naknade građanima i kućanstvima na temelju osiguranja i druge naknade </t>
  </si>
  <si>
    <t xml:space="preserve">Ostale nakande građanima i kućanstvima </t>
  </si>
  <si>
    <t xml:space="preserve">Naknade troškovima zaposlenima </t>
  </si>
  <si>
    <t xml:space="preserve">Rashodi za materijal i energiju </t>
  </si>
  <si>
    <t xml:space="preserve">Ostali nespomneuti rashodi poslovanja </t>
  </si>
  <si>
    <t xml:space="preserve">Financijski rashodi </t>
  </si>
  <si>
    <t xml:space="preserve">Ostali financijski rashodi </t>
  </si>
  <si>
    <t xml:space="preserve">Modernizacija cesta </t>
  </si>
  <si>
    <t xml:space="preserve">Prihodi od administrativnih pristojbi i po posebnim propisima </t>
  </si>
  <si>
    <t xml:space="preserve">Ostali rashodi </t>
  </si>
  <si>
    <t xml:space="preserve">Kazne, penali i naknade šteta </t>
  </si>
  <si>
    <t xml:space="preserve">T 1001 01 Provođenje i organizacija 7.Europskog piknika </t>
  </si>
  <si>
    <t xml:space="preserve">Pomoći dane u inozemstvo i unutar općeg proračuna </t>
  </si>
  <si>
    <t xml:space="preserve">Građevinski objekti </t>
  </si>
  <si>
    <t xml:space="preserve">T 1001 02 Obilježavanje dana Zrinskih </t>
  </si>
  <si>
    <t>A1001 01 Redovna djelatnost</t>
  </si>
  <si>
    <t xml:space="preserve">A1001 02 Provođenje lokalnih izbora </t>
  </si>
  <si>
    <t>A1001 03 Rad političkih stranaka</t>
  </si>
  <si>
    <t>A1001 05 Nabava dječjih darova</t>
  </si>
  <si>
    <t>A1001 06 Naknada za novorođeno dijete</t>
  </si>
  <si>
    <t xml:space="preserve">A 1001 07 Usluge koje nisu nigdje svrstane </t>
  </si>
  <si>
    <t xml:space="preserve">A 1001 08 Zaštita divljači u ornitološkom rezervatu i izrada programa </t>
  </si>
  <si>
    <t>PROGRAM 1002  UPRAVLJANJE IMOVINOM</t>
  </si>
  <si>
    <t>T 1002 01 Održavanje objekata u vlasništvu općine</t>
  </si>
  <si>
    <t xml:space="preserve">K 1002 01 Obnova vatrogasnog doma u Legradu </t>
  </si>
  <si>
    <t xml:space="preserve"> A 1002 02 Energetsko certificiranje objekata u vlasništvu općine</t>
  </si>
  <si>
    <t xml:space="preserve">A 1002 03  Legalizacija objekata u  vlasništvu Općine </t>
  </si>
  <si>
    <t>PROGRAM 1003 PROSTORNO UREĐENJE I UNAPREĐENJE STANOVANJA</t>
  </si>
  <si>
    <t xml:space="preserve">T 1003 01 Geodetska izmjera katastarske općine Kutnjak </t>
  </si>
  <si>
    <t xml:space="preserve">A 1003 01 Rješavanje imovinsko pravnih odnosa objekata </t>
  </si>
  <si>
    <t xml:space="preserve">T 1003 02 Izrada izmjena i dopuna PPUO Legrad </t>
  </si>
  <si>
    <t xml:space="preserve">PROGRAM  1004 POLJOPRIVREDA </t>
  </si>
  <si>
    <t xml:space="preserve">PROGRAM  1005 REDOVNA DJELATNOST </t>
  </si>
  <si>
    <t xml:space="preserve">A 1005 01 Redovna djelatnost </t>
  </si>
  <si>
    <t xml:space="preserve">PROGRAM  1006 Zaštita od požara </t>
  </si>
  <si>
    <t>A 1006 02 Civilna zaštita</t>
  </si>
  <si>
    <t>PROGRAM 1007 RAZVOJ SPORTA I REKREACIJE</t>
  </si>
  <si>
    <t>A 1007 01 Redovna djelatnost sportskih klubova i društava</t>
  </si>
  <si>
    <t>PROGRAM 1008 PROMICANJE KULTURE</t>
  </si>
  <si>
    <t>A 1008 01 Redovna djelatnost udruga i društava u kulturi</t>
  </si>
  <si>
    <t>A 1008 02 Vjerske zajednice</t>
  </si>
  <si>
    <t xml:space="preserve">PROGRAM 1009 TURIZAM </t>
  </si>
  <si>
    <t xml:space="preserve">A 1009 01 Razvoj i promidžba turizma </t>
  </si>
  <si>
    <t xml:space="preserve">GLAVA 00302 OSTALE DRUŠTVENE DJELATNOSTI </t>
  </si>
  <si>
    <t xml:space="preserve">A 1010 01  Djelovanje društva vezano za ekologiju i zaštitu okoliša </t>
  </si>
  <si>
    <t xml:space="preserve">Pomoći unutar općeg proračuna </t>
  </si>
  <si>
    <t xml:space="preserve">A 1010 05 Razvoj zajednice kroz organizaciju raznih manifestacija </t>
  </si>
  <si>
    <t xml:space="preserve">PROGRAM 1011 JAVNE POTREBE U ŠKOLSTVU </t>
  </si>
  <si>
    <t>A 1011 02 Akcija "Sigurno u prometu"</t>
  </si>
  <si>
    <t xml:space="preserve">A 1011 03 Osnovna škola Legrad </t>
  </si>
  <si>
    <t xml:space="preserve">PROGRAM 1012 - SOCIJALNA SKRB </t>
  </si>
  <si>
    <t xml:space="preserve">A 1012 01 Pomoć obiteljima i kućanstvima </t>
  </si>
  <si>
    <t>A 1012 02 Pomoć za ogrijev</t>
  </si>
  <si>
    <t xml:space="preserve">A 1012 03 Studentske stipendije </t>
  </si>
  <si>
    <t>A 1012 04 Sufinanciranje prehrane učenika slabijeg imovinskog stanja</t>
  </si>
  <si>
    <t>A 1012 05 Financiranje troškova gerontodomaćice</t>
  </si>
  <si>
    <t>A 1012 06 Socijalna skrb kroz udruge građana</t>
  </si>
  <si>
    <t>PROGRAM 1013 ODRŽAVANJE KOMUNALNE INFRASTRUKTURE</t>
  </si>
  <si>
    <t xml:space="preserve">A 1013 01 Komunalni poslovi ukopa </t>
  </si>
  <si>
    <t xml:space="preserve">Materijal i sirovine </t>
  </si>
  <si>
    <t>PROGRAM 1014 ZDRAVSTVO</t>
  </si>
  <si>
    <t>A 1014 01  Deratizacija i dezinsekcija</t>
  </si>
  <si>
    <t>A 1014 02 Higijeničarska služba</t>
  </si>
  <si>
    <t>PROGRAM  1015 IZGRADNJA KOMUNALNE INFRASTRUKTURE</t>
  </si>
  <si>
    <t xml:space="preserve">K 1015 01 Asfaltiranje ceste Mali Pažut </t>
  </si>
  <si>
    <t xml:space="preserve">K 1015 02  Asfaltiranje ceste Antolovec -Županec </t>
  </si>
  <si>
    <t xml:space="preserve">MANJAK PRIHODA PRENESEN IZ PRETHODNE GODINE </t>
  </si>
  <si>
    <t xml:space="preserve">A 1006 01 Redovna djelatnost VZO Legrad i nabava opreme </t>
  </si>
  <si>
    <t xml:space="preserve">Pomoći dane unutar općeg proračuna </t>
  </si>
  <si>
    <t>A 1013 03 Održavanje postojeće i potrošnja javne rasvjete</t>
  </si>
  <si>
    <t>A 1013 04 Održavanje nerazvrstanih cesta i poljskih puteva</t>
  </si>
  <si>
    <t xml:space="preserve">A 1013 06 Održavanje zelenih javnih površina i groblja </t>
  </si>
  <si>
    <t xml:space="preserve">Dodatna ulaganja za ostalu nefinancijsku imovinu </t>
  </si>
  <si>
    <t xml:space="preserve">A 1013 07 Nabava komunalne opreme </t>
  </si>
  <si>
    <t xml:space="preserve">Rashodi za nabavu proizvedene nefinancijske imovine </t>
  </si>
  <si>
    <t xml:space="preserve">Postojenja i oprema </t>
  </si>
  <si>
    <t xml:space="preserve">A 1013 08 Komunalno uređenje naselja na području Općine </t>
  </si>
  <si>
    <t xml:space="preserve">A 1013 09 Nabava opreme za dječja igrališta </t>
  </si>
  <si>
    <t xml:space="preserve">Rashodi za nabavu nefinancijske imovine  </t>
  </si>
  <si>
    <t xml:space="preserve">IZVOR 04 PRIHODI ZA POSEBNE NAMJENE </t>
  </si>
  <si>
    <t xml:space="preserve">Funkcijska klasifikacija 06  Usluge unapređenja stanovanja i zajdnice </t>
  </si>
  <si>
    <t>A 1010 03 Kapitalno održavanje objekata koje udruge koriste - energetsko</t>
  </si>
  <si>
    <t xml:space="preserve">A 1010 04 Razvoj civilnog društva i zajednice - humanitarnog karaktera </t>
  </si>
  <si>
    <t xml:space="preserve">GLAVA 00501 -JAVNE USTANOVE PREDŠKOLSKOG ODGOJA - proračunski korisnik </t>
  </si>
  <si>
    <t xml:space="preserve">IZVOR 07 PRIHODI OD PRODAJE ILI ZAMJENE NEFINANCIJSKE  IMOVINE </t>
  </si>
  <si>
    <t xml:space="preserve">A1001 04 Pokroviteljstva </t>
  </si>
  <si>
    <t>projekcijama za 2018. i 2019. godinu kako slijedi:</t>
  </si>
  <si>
    <t xml:space="preserve">227 - OPĆINA LEGRAD </t>
  </si>
  <si>
    <t xml:space="preserve">LOKACIJSKA KLASIFIKACIJA - 06 - KOPRIVNIČKO KRIŽEVAČKA ŽUPANIJA </t>
  </si>
  <si>
    <t xml:space="preserve">Primici od prodaje dionica i udjela u glavnici </t>
  </si>
  <si>
    <t xml:space="preserve">Primici od prodaje dionica i udjela u glavnici trgov.društava </t>
  </si>
  <si>
    <t xml:space="preserve">Primici od zaduživanja </t>
  </si>
  <si>
    <t xml:space="preserve">Primljeni krediti i zajmovi od kreditnih institucija izvan javnog sektora </t>
  </si>
  <si>
    <t xml:space="preserve">PREDSJEDNICA: </t>
  </si>
  <si>
    <t xml:space="preserve">Funkcijska klasifikacija 052  Razvoj i upravljanje sustava vodoopskrbe </t>
  </si>
  <si>
    <t xml:space="preserve">Funkcijska klasifikacija 06  Usluge unapređenja stanovanja i zajednice </t>
  </si>
  <si>
    <t xml:space="preserve">Prihod od prodaje neproizvedene dugotrajne imovine </t>
  </si>
  <si>
    <t xml:space="preserve">IZVOR 08 PRIMICI OD ZADUŽIVANJA </t>
  </si>
  <si>
    <t xml:space="preserve">Primici od financijske imovine </t>
  </si>
  <si>
    <t xml:space="preserve">IZVOD 06 DONACIJE </t>
  </si>
  <si>
    <t>Primici od prodaje dionica i udjela u glavnici</t>
  </si>
  <si>
    <t xml:space="preserve">Primljeni krediti i zajmovi od kreditnih institucija </t>
  </si>
  <si>
    <t xml:space="preserve">IZVOR 03  VLASTITI PRIHODI </t>
  </si>
  <si>
    <t xml:space="preserve">Prihodi poslovanja </t>
  </si>
  <si>
    <t xml:space="preserve">PRIHODI I PRIMICI </t>
  </si>
  <si>
    <t xml:space="preserve">Kazne i upravne mjere </t>
  </si>
  <si>
    <t xml:space="preserve">Kazne, upravne mjere i ostali prihodi </t>
  </si>
  <si>
    <t>Prihod od pruženih usluga</t>
  </si>
  <si>
    <t>Prihod od prodaje proizvoda i robe te pruženih usluga</t>
  </si>
  <si>
    <t xml:space="preserve">Izdaci za otplatu glavnice primljenih kredita </t>
  </si>
  <si>
    <t>IZVOR  05 POMOĆI</t>
  </si>
  <si>
    <t>IZVOR 04 PRIHOD ZA POSEBNE NAMJENE</t>
  </si>
  <si>
    <t xml:space="preserve"> IZVOR 01 OPĆI PRIHODI I PRIMICI I IZVOR 05 POMOĆI</t>
  </si>
  <si>
    <t xml:space="preserve">IZVOR 06 DONACIJE </t>
  </si>
  <si>
    <t xml:space="preserve">IZVOR 01 OPĆI PRIHODI I PRIMICI I 03 VLASTITI PRIHODI </t>
  </si>
  <si>
    <t xml:space="preserve">OPĆINSKO VIJEĆE OPĆINE LEGRAD </t>
  </si>
  <si>
    <t>PRORAČUN OPĆINE LEGRAD ZA 2017. GODINU</t>
  </si>
  <si>
    <t>I PROJEKCIJE ZA 2018. I 2019. GODINU</t>
  </si>
  <si>
    <t xml:space="preserve">IZVOR O5 POMOĆI I 07 PRIHOD OD PRODAJE NEFINANCIJSKE IMOVINE </t>
  </si>
  <si>
    <t>KLASA: 400-08/16-01/02</t>
  </si>
  <si>
    <t xml:space="preserve">A 1004 01 - Subvencije poljoprivrednicima </t>
  </si>
  <si>
    <t xml:space="preserve">Izdaci za financijsku imovinu i otplatu zajmova </t>
  </si>
  <si>
    <t xml:space="preserve">Izdaci za otplatu glavnice primljenih kredita i zajmova </t>
  </si>
  <si>
    <t xml:space="preserve">PROGRAM 1010 RAZVOJ ZAJEDNICE I DRUŠTVA KROZ RAD UDRUGA </t>
  </si>
  <si>
    <t xml:space="preserve">K 1015 03 Asfaltiranje ceste Selnica Podravska - Veliki Otok </t>
  </si>
  <si>
    <t xml:space="preserve">K 1015 04 Asfaltiranje nerazvrstanih cesta </t>
  </si>
  <si>
    <t xml:space="preserve">IZVOR 07 PRIHOD OD PRODAJE NEFINANCIJSKE IMOVINE </t>
  </si>
  <si>
    <t xml:space="preserve">IZVOR 05 POMOĆI I 01 OPĆI PRIHODI I PRIMICI </t>
  </si>
  <si>
    <t>T103 01 Nabava vozila za obavljanje komunalnih djelatnosti</t>
  </si>
  <si>
    <t xml:space="preserve">T 1013 02  Krajobrazno uređenje parkova u Velikom Otoku </t>
  </si>
  <si>
    <t xml:space="preserve">PROGRAM 1016 Gospodarenje otpadom </t>
  </si>
  <si>
    <t xml:space="preserve">K 1016 01 Izgradnja reciklažnog dvorišta </t>
  </si>
  <si>
    <t xml:space="preserve">PROGRAM 1017  Gospodarenje otpadnim vodama </t>
  </si>
  <si>
    <t>K 1017 01 Izgradnja kanalizacija</t>
  </si>
  <si>
    <t xml:space="preserve">PROGRAM 1018  Razvoj turizma na Šoderici </t>
  </si>
  <si>
    <t>K 1018 01  Razvoj turizma na Šoderici kroz projekte HTZ-a</t>
  </si>
  <si>
    <t xml:space="preserve">K 1018 02  Izgradnja šetnice na Šoderici </t>
  </si>
  <si>
    <t>PROGRAM 1019 PREDŠKOLSKI ODGOJ I OSNOVNOŠKOLSKO OBRAZOVANJE</t>
  </si>
  <si>
    <t xml:space="preserve">A  1019 01 - Odgojno i tehničko osoblje i vrtić </t>
  </si>
  <si>
    <t xml:space="preserve">K 1019 01 Nabava opreme dječjeg vrtića </t>
  </si>
  <si>
    <t xml:space="preserve">A 1019 02 Provođenje predškolskog programa </t>
  </si>
  <si>
    <t xml:space="preserve">Rashodi za nabavu nefinancijke imovine </t>
  </si>
  <si>
    <t xml:space="preserve">Prihod od prodaje proizvedene dugotrajne imovine </t>
  </si>
  <si>
    <t xml:space="preserve">Izdaci za financijsku imovinu i otplate zajmova </t>
  </si>
  <si>
    <t xml:space="preserve">A 1006 03 HGSS - Koprivnica </t>
  </si>
  <si>
    <t>Legrad, 13. prosinca 2016.</t>
  </si>
  <si>
    <t xml:space="preserve">C. </t>
  </si>
  <si>
    <t xml:space="preserve">Funkcijska klasifikacija 04  Ekonomski poslovi  0421 Poljoprivreda </t>
  </si>
  <si>
    <t xml:space="preserve">Funkcijska klasifikacija 03 Javni red i sigurnost </t>
  </si>
  <si>
    <t xml:space="preserve">Funkcijska klasifikacija 04  Ekonomski poslovi  0473 Turizam </t>
  </si>
  <si>
    <t xml:space="preserve">za sufinanciranje boravka djece u jaslicama </t>
  </si>
  <si>
    <t xml:space="preserve">A 1011 01 Potpore roditeljima određenim kategorijama   </t>
  </si>
  <si>
    <t xml:space="preserve">Funkcijska klasifikacija 09 Obrazovanje  091 - Predškolsko i osnovno </t>
  </si>
  <si>
    <t xml:space="preserve">Funkcijska klasifikacija 04 Ekonomski poslovi - 045 Promet </t>
  </si>
  <si>
    <t xml:space="preserve">Funkcijska klasifikacija 05 Zaštita okoliša - 051 Gospodarenje otpadom </t>
  </si>
  <si>
    <t xml:space="preserve">Funkcijska klasifikacija 09 Obrazovanje  0911 - Predškolsko obrazovanje </t>
  </si>
  <si>
    <t xml:space="preserve">Funkcijska klasifikacija 07 Zdravstvo - 074 Službe javnog zdravstva </t>
  </si>
  <si>
    <t>Koprivničko-križevačke županije" broj  5/13), Općinsko vijeće Općine Legrad na 35. sjednici održanoj 13. prosinca 2016. donijelo je</t>
  </si>
  <si>
    <t xml:space="preserve">T 1003 03 Izrada UPU-a TRC Šoderice </t>
  </si>
  <si>
    <t xml:space="preserve">K 1005 01 Uređenje uredskih prostorija i opremanje </t>
  </si>
  <si>
    <t>A 1010 02  Kapitalno održavanje objekata koje koriste udruge - obnova</t>
  </si>
  <si>
    <t>A1010 06 Razvoj zajednice kroz rad udruga vezanih za mlade</t>
  </si>
  <si>
    <t>A1010 07 Razvoj zajednice kroz rad udruga -sufinanciranje izrade  dokumentac.</t>
  </si>
  <si>
    <t xml:space="preserve">GLAVA 00401 KOMUNALNE DJELATNOSTI I IZGRADNJA KOMUNALNE INFRAS. </t>
  </si>
  <si>
    <t xml:space="preserve">A1013 02 Troškovi za vozilo u vlasništvu Općine  </t>
  </si>
  <si>
    <t xml:space="preserve">A 1013 05 Čišćenje snijega na nerazvrstanim cestama </t>
  </si>
  <si>
    <t>II. POSEBNI DIO</t>
  </si>
  <si>
    <t xml:space="preserve">        Ovaj Proračun objavit će se u "Službenom glasniku Koprivničko-križevačke županije", a stupa na snagu 1. siječnja 2017. godine.</t>
  </si>
  <si>
    <t xml:space="preserve">        Rashodi poslovanja i rashodi za nabavu nefinancijske imovine u svoti od 11.291.409,45 kuna iskazani u Proračunu, raspoređuju se po nositeljima,</t>
  </si>
  <si>
    <t xml:space="preserve">        Prihodi i rashodi, te primici i izdaci po ekonomskoj  klasifikaciji utvrđuju se u Računu prihoda i rashoda i Računu financiranja  u Proračunu i </t>
  </si>
  <si>
    <t xml:space="preserve">        Proračun Općine Legrad za 2017. godinu (u daljnjem tekstu: Proračun) i projekcije za 2018. i 2019. godinu sastoje se od:</t>
  </si>
  <si>
    <t>URBROJ: 2137/10-16-3</t>
  </si>
  <si>
    <t>Na temelju članka 39. Zakona o proračunu (" Narodne novine" broj 87/08., 136/12. i 15/15) i članka 31. Statuta Općine Legrad ("Službeni glasnik</t>
  </si>
  <si>
    <t xml:space="preserve">         Plan razvojnih programa Općine Legrad za 2017. godinu nalazi se u prilogu Proračuna i njegov je sastavni dio.</t>
  </si>
  <si>
    <t>Snježana Kuzmić v.r.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</si>
</sst>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4" fontId="1" fillId="1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shrinkToFi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 wrapText="1"/>
    </xf>
    <xf numFmtId="4" fontId="0" fillId="3" borderId="10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4" fillId="0" borderId="0" xfId="0" applyFont="1" applyAlignment="1">
      <alignment/>
    </xf>
    <xf numFmtId="4" fontId="1" fillId="39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43" borderId="10" xfId="0" applyFill="1" applyBorder="1" applyAlignment="1">
      <alignment/>
    </xf>
    <xf numFmtId="4" fontId="0" fillId="43" borderId="10" xfId="0" applyNumberFormat="1" applyFill="1" applyBorder="1" applyAlignment="1">
      <alignment/>
    </xf>
    <xf numFmtId="0" fontId="3" fillId="18" borderId="1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4" fontId="1" fillId="43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0" fontId="0" fillId="44" borderId="10" xfId="0" applyFill="1" applyBorder="1" applyAlignment="1">
      <alignment/>
    </xf>
    <xf numFmtId="0" fontId="1" fillId="44" borderId="10" xfId="0" applyFont="1" applyFill="1" applyBorder="1" applyAlignment="1">
      <alignment/>
    </xf>
    <xf numFmtId="4" fontId="1" fillId="44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4"/>
  <sheetViews>
    <sheetView tabSelected="1" view="pageLayout" workbookViewId="0" topLeftCell="A640">
      <selection activeCell="E654" sqref="E654:F654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5.28125" style="0" customWidth="1"/>
    <col min="4" max="4" width="65.00390625" style="0" customWidth="1"/>
    <col min="5" max="5" width="18.421875" style="0" customWidth="1"/>
    <col min="6" max="6" width="15.8515625" style="0" customWidth="1"/>
    <col min="7" max="7" width="15.57421875" style="0" customWidth="1"/>
    <col min="9" max="10" width="10.140625" style="0" bestFit="1" customWidth="1"/>
  </cols>
  <sheetData>
    <row r="1" spans="1:7" ht="15.75">
      <c r="A1" s="101"/>
      <c r="B1" s="107" t="s">
        <v>316</v>
      </c>
      <c r="C1" s="107"/>
      <c r="D1" s="107"/>
      <c r="E1" s="107"/>
      <c r="F1" s="107"/>
      <c r="G1" s="107"/>
    </row>
    <row r="2" spans="1:7" ht="15.75">
      <c r="A2" s="107" t="s">
        <v>301</v>
      </c>
      <c r="B2" s="107"/>
      <c r="C2" s="107"/>
      <c r="D2" s="107"/>
      <c r="E2" s="107"/>
      <c r="F2" s="107"/>
      <c r="G2" s="107"/>
    </row>
    <row r="3" spans="1:7" ht="15.75">
      <c r="A3" s="102"/>
      <c r="B3" s="102"/>
      <c r="C3" s="102"/>
      <c r="D3" s="102"/>
      <c r="E3" s="102"/>
      <c r="F3" s="102"/>
      <c r="G3" s="102"/>
    </row>
    <row r="4" spans="1:7" ht="15.75">
      <c r="A4" s="113" t="s">
        <v>260</v>
      </c>
      <c r="B4" s="113"/>
      <c r="C4" s="113"/>
      <c r="D4" s="113"/>
      <c r="E4" s="113"/>
      <c r="F4" s="113"/>
      <c r="G4" s="113"/>
    </row>
    <row r="5" spans="1:7" ht="15.75">
      <c r="A5" s="113" t="s">
        <v>261</v>
      </c>
      <c r="B5" s="113"/>
      <c r="C5" s="113"/>
      <c r="D5" s="113"/>
      <c r="E5" s="113"/>
      <c r="F5" s="113"/>
      <c r="G5" s="113"/>
    </row>
    <row r="6" spans="1:7" ht="15.75">
      <c r="A6" s="102"/>
      <c r="B6" s="102"/>
      <c r="C6" s="102"/>
      <c r="D6" s="102"/>
      <c r="E6" s="102"/>
      <c r="F6" s="102"/>
      <c r="G6" s="102"/>
    </row>
    <row r="7" spans="1:7" ht="15.75">
      <c r="A7" s="103"/>
      <c r="B7" s="102"/>
      <c r="C7" s="102"/>
      <c r="D7" s="104" t="s">
        <v>0</v>
      </c>
      <c r="E7" s="102"/>
      <c r="F7" s="102"/>
      <c r="G7" s="102"/>
    </row>
    <row r="8" spans="1:7" ht="15.75">
      <c r="A8" s="102"/>
      <c r="B8" s="102"/>
      <c r="C8" s="102"/>
      <c r="D8" s="102"/>
      <c r="E8" s="102"/>
      <c r="F8" s="102"/>
      <c r="G8" s="102"/>
    </row>
    <row r="9" spans="1:7" ht="15.75">
      <c r="A9" s="113" t="s">
        <v>1</v>
      </c>
      <c r="B9" s="113"/>
      <c r="C9" s="113"/>
      <c r="D9" s="113"/>
      <c r="E9" s="113"/>
      <c r="F9" s="113"/>
      <c r="G9" s="113"/>
    </row>
    <row r="10" spans="1:7" ht="15.75">
      <c r="A10" s="102"/>
      <c r="B10" s="102"/>
      <c r="C10" s="102"/>
      <c r="D10" s="102"/>
      <c r="E10" s="102"/>
      <c r="F10" s="102"/>
      <c r="G10" s="102"/>
    </row>
    <row r="11" spans="1:7" ht="15.75">
      <c r="A11" s="107" t="s">
        <v>314</v>
      </c>
      <c r="B11" s="107"/>
      <c r="C11" s="107"/>
      <c r="D11" s="107"/>
      <c r="E11" s="107"/>
      <c r="F11" s="107"/>
      <c r="G11" s="102"/>
    </row>
    <row r="13" spans="1:7" ht="15">
      <c r="A13" s="1"/>
      <c r="B13" s="1"/>
      <c r="C13" s="1"/>
      <c r="D13" s="1"/>
      <c r="E13" s="96" t="s">
        <v>104</v>
      </c>
      <c r="F13" s="96" t="s">
        <v>92</v>
      </c>
      <c r="G13" s="96" t="s">
        <v>92</v>
      </c>
    </row>
    <row r="14" spans="1:7" ht="15">
      <c r="A14" s="1"/>
      <c r="B14" s="1"/>
      <c r="C14" s="1"/>
      <c r="D14" s="1"/>
      <c r="E14" s="96" t="s">
        <v>94</v>
      </c>
      <c r="F14" s="96" t="s">
        <v>93</v>
      </c>
      <c r="G14" s="96" t="s">
        <v>105</v>
      </c>
    </row>
    <row r="15" spans="1:7" ht="15">
      <c r="A15" s="9" t="s">
        <v>2</v>
      </c>
      <c r="B15" s="1"/>
      <c r="C15" s="1"/>
      <c r="D15" s="1"/>
      <c r="E15" s="1"/>
      <c r="F15" s="1"/>
      <c r="G15" s="1"/>
    </row>
    <row r="16" spans="1:7" ht="15">
      <c r="A16" s="1" t="s">
        <v>3</v>
      </c>
      <c r="B16" s="1"/>
      <c r="C16" s="1"/>
      <c r="D16" s="1"/>
      <c r="E16" s="5">
        <v>10135674.6</v>
      </c>
      <c r="F16" s="5">
        <v>5311841.46</v>
      </c>
      <c r="G16" s="5">
        <v>4647191.46</v>
      </c>
    </row>
    <row r="17" spans="1:7" ht="15">
      <c r="A17" s="1" t="s">
        <v>4</v>
      </c>
      <c r="B17" s="1"/>
      <c r="C17" s="1"/>
      <c r="D17" s="1"/>
      <c r="E17" s="5">
        <v>160000</v>
      </c>
      <c r="F17" s="5">
        <f>F96</f>
        <v>850000</v>
      </c>
      <c r="G17" s="5">
        <f>G96</f>
        <v>75000</v>
      </c>
    </row>
    <row r="18" spans="1:7" ht="15">
      <c r="A18" s="1" t="s">
        <v>5</v>
      </c>
      <c r="B18" s="1"/>
      <c r="C18" s="1"/>
      <c r="D18" s="1"/>
      <c r="E18" s="5">
        <v>5576825.45</v>
      </c>
      <c r="F18" s="5">
        <v>4288841.46</v>
      </c>
      <c r="G18" s="5">
        <v>4062191.46</v>
      </c>
    </row>
    <row r="19" spans="1:7" ht="15">
      <c r="A19" s="1" t="s">
        <v>6</v>
      </c>
      <c r="B19" s="1"/>
      <c r="C19" s="1"/>
      <c r="D19" s="1"/>
      <c r="E19" s="5">
        <v>5714584</v>
      </c>
      <c r="F19" s="5">
        <v>2613000</v>
      </c>
      <c r="G19" s="5">
        <v>1400000</v>
      </c>
    </row>
    <row r="20" spans="1:7" ht="15">
      <c r="A20" s="1" t="s">
        <v>7</v>
      </c>
      <c r="B20" s="1"/>
      <c r="C20" s="1"/>
      <c r="D20" s="1"/>
      <c r="E20" s="5">
        <v>-995734.85</v>
      </c>
      <c r="F20" s="5">
        <f>F16+F17-F18-F19</f>
        <v>-740000</v>
      </c>
      <c r="G20" s="5">
        <f>G16+G17-G18-G19</f>
        <v>-740000</v>
      </c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9" t="s">
        <v>8</v>
      </c>
      <c r="B22" s="1"/>
      <c r="C22" s="1"/>
      <c r="D22" s="1"/>
      <c r="E22" s="1"/>
      <c r="F22" s="1"/>
      <c r="G22" s="1"/>
    </row>
    <row r="23" spans="1:7" ht="15">
      <c r="A23" s="1" t="s">
        <v>97</v>
      </c>
      <c r="B23" s="1"/>
      <c r="C23" s="1"/>
      <c r="D23" s="1"/>
      <c r="E23" s="5">
        <v>1410000</v>
      </c>
      <c r="F23" s="5">
        <v>1200000</v>
      </c>
      <c r="G23" s="5">
        <v>1200000</v>
      </c>
    </row>
    <row r="24" spans="1:7" ht="15">
      <c r="A24" s="1" t="s">
        <v>9</v>
      </c>
      <c r="B24" s="1"/>
      <c r="C24" s="1"/>
      <c r="D24" s="1"/>
      <c r="E24" s="5">
        <v>0</v>
      </c>
      <c r="F24" s="5">
        <v>460000</v>
      </c>
      <c r="G24" s="5">
        <v>460000</v>
      </c>
    </row>
    <row r="25" spans="1:7" ht="15">
      <c r="A25" s="1" t="s">
        <v>10</v>
      </c>
      <c r="B25" s="1"/>
      <c r="C25" s="1"/>
      <c r="D25" s="1"/>
      <c r="E25" s="5">
        <v>1410000</v>
      </c>
      <c r="F25" s="5">
        <f>F23-F24</f>
        <v>740000</v>
      </c>
      <c r="G25" s="5">
        <f>G23-G24</f>
        <v>740000</v>
      </c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9" t="s">
        <v>290</v>
      </c>
      <c r="B27" s="9" t="s">
        <v>210</v>
      </c>
      <c r="C27" s="9"/>
      <c r="D27" s="9"/>
      <c r="E27" s="98">
        <v>-1750099.96</v>
      </c>
      <c r="F27" s="37">
        <v>0</v>
      </c>
      <c r="G27" s="99">
        <v>0</v>
      </c>
    </row>
    <row r="28" spans="1:7" ht="15">
      <c r="A28" s="1" t="s">
        <v>11</v>
      </c>
      <c r="B28" s="1"/>
      <c r="C28" s="1"/>
      <c r="D28" s="1"/>
      <c r="E28" s="5">
        <f>E20+E25</f>
        <v>414265.15</v>
      </c>
      <c r="F28" s="5">
        <v>0</v>
      </c>
      <c r="G28" s="5">
        <v>0</v>
      </c>
    </row>
    <row r="29" spans="1:7" ht="15">
      <c r="A29" s="1"/>
      <c r="B29" s="1"/>
      <c r="C29" s="1"/>
      <c r="D29" s="1"/>
      <c r="E29" s="5">
        <f>E27+E28</f>
        <v>-1335834.81</v>
      </c>
      <c r="F29" s="100">
        <v>0</v>
      </c>
      <c r="G29" s="100">
        <v>0</v>
      </c>
    </row>
    <row r="35" spans="1:7" ht="15.75">
      <c r="A35" s="106" t="s">
        <v>12</v>
      </c>
      <c r="B35" s="106"/>
      <c r="C35" s="106"/>
      <c r="D35" s="106"/>
      <c r="E35" s="106"/>
      <c r="F35" s="106"/>
      <c r="G35" s="106"/>
    </row>
    <row r="36" spans="1:7" ht="15.75">
      <c r="A36" s="105"/>
      <c r="B36" s="105"/>
      <c r="C36" s="105"/>
      <c r="D36" s="105"/>
      <c r="E36" s="105"/>
      <c r="F36" s="105"/>
      <c r="G36" s="105"/>
    </row>
    <row r="37" spans="1:7" ht="15.75">
      <c r="A37" s="105" t="s">
        <v>313</v>
      </c>
      <c r="B37" s="105"/>
      <c r="C37" s="105"/>
      <c r="D37" s="105"/>
      <c r="E37" s="105"/>
      <c r="F37" s="105"/>
      <c r="G37" s="105"/>
    </row>
    <row r="38" spans="1:7" ht="15.75">
      <c r="A38" s="109" t="s">
        <v>230</v>
      </c>
      <c r="B38" s="109"/>
      <c r="C38" s="109"/>
      <c r="D38" s="109"/>
      <c r="E38" s="109"/>
      <c r="F38" s="109"/>
      <c r="G38" s="109"/>
    </row>
    <row r="40" ht="15">
      <c r="A40" t="s">
        <v>13</v>
      </c>
    </row>
    <row r="42" spans="1:7" ht="52.5" customHeight="1">
      <c r="A42" s="34" t="s">
        <v>14</v>
      </c>
      <c r="B42" s="35" t="s">
        <v>15</v>
      </c>
      <c r="C42" s="35" t="s">
        <v>16</v>
      </c>
      <c r="D42" s="3" t="s">
        <v>17</v>
      </c>
      <c r="E42" s="4" t="s">
        <v>106</v>
      </c>
      <c r="F42" s="4" t="s">
        <v>18</v>
      </c>
      <c r="G42" s="4" t="s">
        <v>107</v>
      </c>
    </row>
    <row r="43" spans="1:7" ht="52.5" customHeight="1">
      <c r="A43" s="34"/>
      <c r="B43" s="35"/>
      <c r="C43" s="35"/>
      <c r="D43" s="3" t="s">
        <v>232</v>
      </c>
      <c r="E43" s="4"/>
      <c r="F43" s="4"/>
      <c r="G43" s="4"/>
    </row>
    <row r="44" spans="1:7" ht="15">
      <c r="A44" s="9"/>
      <c r="B44" s="9"/>
      <c r="C44" s="9"/>
      <c r="D44" s="96" t="s">
        <v>231</v>
      </c>
      <c r="E44" s="10"/>
      <c r="F44" s="10"/>
      <c r="G44" s="10"/>
    </row>
    <row r="45" spans="1:7" ht="15">
      <c r="A45" s="9"/>
      <c r="B45" s="9"/>
      <c r="C45" s="9"/>
      <c r="D45" s="96"/>
      <c r="E45" s="10"/>
      <c r="F45" s="10"/>
      <c r="G45" s="10"/>
    </row>
    <row r="46" spans="1:7" ht="15">
      <c r="A46" s="1"/>
      <c r="B46" s="1"/>
      <c r="C46" s="1"/>
      <c r="D46" s="96" t="s">
        <v>248</v>
      </c>
      <c r="E46" s="10">
        <f>E47+E96+E101+E105</f>
        <v>11705674.6</v>
      </c>
      <c r="F46" s="10">
        <f>F47+F105</f>
        <v>7361841.46</v>
      </c>
      <c r="G46" s="10">
        <f>G47+G105</f>
        <v>5922191.46</v>
      </c>
    </row>
    <row r="47" spans="1:7" ht="15">
      <c r="A47" s="9"/>
      <c r="B47" s="11"/>
      <c r="C47" s="9"/>
      <c r="D47" s="96" t="s">
        <v>19</v>
      </c>
      <c r="E47" s="10">
        <f>E49+E55+E62+E72+E76+E81+E85+E90</f>
        <v>10135674.6</v>
      </c>
      <c r="F47" s="10">
        <f>F49+F55+F62+F76+F72+F81+F90+F96+F85</f>
        <v>6161841.46</v>
      </c>
      <c r="G47" s="10">
        <f>G49+G55+G62+G72+G76+G81+G85+G90+G96</f>
        <v>4722191.46</v>
      </c>
    </row>
    <row r="48" spans="1:7" ht="15">
      <c r="A48" s="1"/>
      <c r="B48" s="1"/>
      <c r="C48" s="1"/>
      <c r="D48" s="1"/>
      <c r="E48" s="1"/>
      <c r="F48" s="5"/>
      <c r="G48" s="5"/>
    </row>
    <row r="49" spans="1:7" ht="15">
      <c r="A49" s="9"/>
      <c r="B49" s="9"/>
      <c r="C49" s="9"/>
      <c r="D49" s="9" t="s">
        <v>20</v>
      </c>
      <c r="E49" s="10">
        <f>E50</f>
        <v>1645000</v>
      </c>
      <c r="F49" s="10">
        <f>F50</f>
        <v>1250000</v>
      </c>
      <c r="G49" s="10">
        <f>G50</f>
        <v>1250000</v>
      </c>
    </row>
    <row r="50" spans="1:7" ht="15">
      <c r="A50" s="9">
        <v>6</v>
      </c>
      <c r="B50" s="9"/>
      <c r="C50" s="9"/>
      <c r="D50" s="9" t="s">
        <v>21</v>
      </c>
      <c r="E50" s="10">
        <f>E51</f>
        <v>1645000</v>
      </c>
      <c r="F50" s="10">
        <v>1250000</v>
      </c>
      <c r="G50" s="10">
        <v>1250000</v>
      </c>
    </row>
    <row r="51" spans="1:7" ht="15">
      <c r="A51" s="9"/>
      <c r="B51" s="9">
        <v>61</v>
      </c>
      <c r="C51" s="9"/>
      <c r="D51" s="9" t="s">
        <v>22</v>
      </c>
      <c r="E51" s="10">
        <f>E52+E53+E54</f>
        <v>1645000</v>
      </c>
      <c r="F51" s="10">
        <v>1250000</v>
      </c>
      <c r="G51" s="10">
        <v>1250000</v>
      </c>
    </row>
    <row r="52" spans="1:7" ht="15">
      <c r="A52" s="1"/>
      <c r="B52" s="1"/>
      <c r="C52" s="1">
        <v>611</v>
      </c>
      <c r="D52" s="1" t="s">
        <v>78</v>
      </c>
      <c r="E52" s="5">
        <v>1300000</v>
      </c>
      <c r="F52" s="5">
        <v>0</v>
      </c>
      <c r="G52" s="5">
        <v>0</v>
      </c>
    </row>
    <row r="53" spans="1:7" ht="15">
      <c r="A53" s="1"/>
      <c r="B53" s="1"/>
      <c r="C53" s="1">
        <v>613</v>
      </c>
      <c r="D53" s="1" t="s">
        <v>23</v>
      </c>
      <c r="E53" s="5">
        <v>280000</v>
      </c>
      <c r="F53" s="5">
        <v>0</v>
      </c>
      <c r="G53" s="5">
        <v>0</v>
      </c>
    </row>
    <row r="54" spans="1:7" ht="15">
      <c r="A54" s="1"/>
      <c r="B54" s="1"/>
      <c r="C54" s="1">
        <v>614</v>
      </c>
      <c r="D54" s="1" t="s">
        <v>24</v>
      </c>
      <c r="E54" s="5">
        <v>65000</v>
      </c>
      <c r="F54" s="5">
        <v>0</v>
      </c>
      <c r="G54" s="5">
        <v>0</v>
      </c>
    </row>
    <row r="55" spans="1:7" ht="15">
      <c r="A55" s="9"/>
      <c r="B55" s="9"/>
      <c r="C55" s="9"/>
      <c r="D55" s="9" t="s">
        <v>25</v>
      </c>
      <c r="E55" s="10">
        <f aca="true" t="shared" si="0" ref="E55:G56">E56</f>
        <v>6715274.6</v>
      </c>
      <c r="F55" s="10">
        <f t="shared" si="0"/>
        <v>2329341.46</v>
      </c>
      <c r="G55" s="10">
        <f t="shared" si="0"/>
        <v>1592891.46</v>
      </c>
    </row>
    <row r="56" spans="1:7" ht="15">
      <c r="A56" s="9">
        <v>6</v>
      </c>
      <c r="B56" s="9"/>
      <c r="C56" s="9"/>
      <c r="D56" s="9" t="s">
        <v>21</v>
      </c>
      <c r="E56" s="10">
        <f t="shared" si="0"/>
        <v>6715274.6</v>
      </c>
      <c r="F56" s="10">
        <f t="shared" si="0"/>
        <v>2329341.46</v>
      </c>
      <c r="G56" s="10">
        <f t="shared" si="0"/>
        <v>1592891.46</v>
      </c>
    </row>
    <row r="57" spans="1:7" ht="15">
      <c r="A57" s="9"/>
      <c r="B57" s="9">
        <v>63</v>
      </c>
      <c r="C57" s="9"/>
      <c r="D57" s="9" t="s">
        <v>26</v>
      </c>
      <c r="E57" s="10">
        <f>E58+E59+E60+E61</f>
        <v>6715274.6</v>
      </c>
      <c r="F57" s="10">
        <v>2329341.46</v>
      </c>
      <c r="G57" s="10">
        <v>1592891.46</v>
      </c>
    </row>
    <row r="58" spans="1:7" ht="15">
      <c r="A58" s="9"/>
      <c r="B58" s="9"/>
      <c r="C58" s="36">
        <v>632</v>
      </c>
      <c r="D58" s="36" t="s">
        <v>108</v>
      </c>
      <c r="E58" s="37">
        <v>185000</v>
      </c>
      <c r="F58" s="37">
        <v>0</v>
      </c>
      <c r="G58" s="37">
        <v>0</v>
      </c>
    </row>
    <row r="59" spans="1:7" ht="15">
      <c r="A59" s="1"/>
      <c r="B59" s="1"/>
      <c r="C59" s="1">
        <v>633</v>
      </c>
      <c r="D59" s="1" t="s">
        <v>99</v>
      </c>
      <c r="E59" s="5">
        <v>1711577</v>
      </c>
      <c r="F59" s="5">
        <v>0</v>
      </c>
      <c r="G59" s="5">
        <v>0</v>
      </c>
    </row>
    <row r="60" spans="1:7" ht="15">
      <c r="A60" s="1"/>
      <c r="B60" s="1"/>
      <c r="C60" s="1">
        <v>634</v>
      </c>
      <c r="D60" s="1" t="s">
        <v>98</v>
      </c>
      <c r="E60" s="5">
        <v>518697.6</v>
      </c>
      <c r="F60" s="5">
        <v>0</v>
      </c>
      <c r="G60" s="5">
        <v>0</v>
      </c>
    </row>
    <row r="61" spans="1:7" ht="15">
      <c r="A61" s="1"/>
      <c r="B61" s="1"/>
      <c r="C61" s="1">
        <v>638</v>
      </c>
      <c r="D61" s="1" t="s">
        <v>27</v>
      </c>
      <c r="E61" s="5">
        <v>4300000</v>
      </c>
      <c r="F61" s="5">
        <v>0</v>
      </c>
      <c r="G61" s="5">
        <v>0</v>
      </c>
    </row>
    <row r="62" spans="1:7" ht="15">
      <c r="A62" s="9"/>
      <c r="B62" s="9"/>
      <c r="C62" s="9"/>
      <c r="D62" s="9" t="s">
        <v>20</v>
      </c>
      <c r="E62" s="10">
        <f aca="true" t="shared" si="1" ref="E62:G63">E63</f>
        <v>815600</v>
      </c>
      <c r="F62" s="10">
        <f t="shared" si="1"/>
        <v>750000</v>
      </c>
      <c r="G62" s="10">
        <f t="shared" si="1"/>
        <v>800000</v>
      </c>
    </row>
    <row r="63" spans="1:7" ht="15">
      <c r="A63" s="9">
        <v>6</v>
      </c>
      <c r="B63" s="9"/>
      <c r="C63" s="9"/>
      <c r="D63" s="9" t="s">
        <v>21</v>
      </c>
      <c r="E63" s="10">
        <f t="shared" si="1"/>
        <v>815600</v>
      </c>
      <c r="F63" s="10">
        <f t="shared" si="1"/>
        <v>750000</v>
      </c>
      <c r="G63" s="10">
        <f t="shared" si="1"/>
        <v>800000</v>
      </c>
    </row>
    <row r="64" spans="1:7" ht="15">
      <c r="A64" s="9"/>
      <c r="B64" s="9">
        <v>64</v>
      </c>
      <c r="C64" s="9"/>
      <c r="D64" s="9" t="s">
        <v>28</v>
      </c>
      <c r="E64" s="10">
        <f>E70+E71</f>
        <v>815600</v>
      </c>
      <c r="F64" s="10">
        <v>750000</v>
      </c>
      <c r="G64" s="10">
        <v>800000</v>
      </c>
    </row>
    <row r="69" spans="1:7" ht="70.5" customHeight="1">
      <c r="A69" s="34" t="s">
        <v>14</v>
      </c>
      <c r="B69" s="35" t="s">
        <v>15</v>
      </c>
      <c r="C69" s="35" t="s">
        <v>16</v>
      </c>
      <c r="D69" s="3" t="s">
        <v>17</v>
      </c>
      <c r="E69" s="4" t="s">
        <v>106</v>
      </c>
      <c r="F69" s="4" t="s">
        <v>18</v>
      </c>
      <c r="G69" s="4" t="s">
        <v>107</v>
      </c>
    </row>
    <row r="70" spans="1:7" ht="15">
      <c r="A70" s="1"/>
      <c r="B70" s="1"/>
      <c r="C70" s="1">
        <v>641</v>
      </c>
      <c r="D70" s="1" t="s">
        <v>29</v>
      </c>
      <c r="E70" s="5">
        <v>2000</v>
      </c>
      <c r="F70" s="5">
        <v>0</v>
      </c>
      <c r="G70" s="5">
        <v>0</v>
      </c>
    </row>
    <row r="71" spans="1:7" ht="15">
      <c r="A71" s="1"/>
      <c r="B71" s="1"/>
      <c r="C71" s="1">
        <v>642</v>
      </c>
      <c r="D71" s="1" t="s">
        <v>30</v>
      </c>
      <c r="E71" s="5">
        <v>813600</v>
      </c>
      <c r="F71" s="5">
        <v>0</v>
      </c>
      <c r="G71" s="5">
        <v>0</v>
      </c>
    </row>
    <row r="72" spans="1:7" ht="15">
      <c r="A72" s="9"/>
      <c r="B72" s="11"/>
      <c r="C72" s="9"/>
      <c r="D72" s="9" t="s">
        <v>31</v>
      </c>
      <c r="E72" s="10">
        <f aca="true" t="shared" si="2" ref="E72:G73">E73</f>
        <v>60000</v>
      </c>
      <c r="F72" s="10">
        <f t="shared" si="2"/>
        <v>40000</v>
      </c>
      <c r="G72" s="10">
        <f t="shared" si="2"/>
        <v>20000</v>
      </c>
    </row>
    <row r="73" spans="1:7" ht="15">
      <c r="A73" s="9">
        <v>6</v>
      </c>
      <c r="B73" s="9"/>
      <c r="C73" s="9"/>
      <c r="D73" s="9" t="s">
        <v>21</v>
      </c>
      <c r="E73" s="10">
        <f t="shared" si="2"/>
        <v>60000</v>
      </c>
      <c r="F73" s="10">
        <f t="shared" si="2"/>
        <v>40000</v>
      </c>
      <c r="G73" s="10">
        <f t="shared" si="2"/>
        <v>20000</v>
      </c>
    </row>
    <row r="74" spans="1:7" ht="15">
      <c r="A74" s="9"/>
      <c r="B74" s="9">
        <v>64</v>
      </c>
      <c r="C74" s="9"/>
      <c r="D74" s="9" t="s">
        <v>28</v>
      </c>
      <c r="E74" s="10">
        <f>E75</f>
        <v>60000</v>
      </c>
      <c r="F74" s="10">
        <v>40000</v>
      </c>
      <c r="G74" s="10">
        <v>20000</v>
      </c>
    </row>
    <row r="75" spans="1:7" ht="15">
      <c r="A75" s="1"/>
      <c r="B75" s="1"/>
      <c r="C75" s="1">
        <v>642</v>
      </c>
      <c r="D75" s="1" t="s">
        <v>100</v>
      </c>
      <c r="E75" s="5">
        <v>60000</v>
      </c>
      <c r="F75" s="5">
        <v>0</v>
      </c>
      <c r="G75" s="5">
        <v>0</v>
      </c>
    </row>
    <row r="76" spans="1:7" ht="15">
      <c r="A76" s="9"/>
      <c r="B76" s="9"/>
      <c r="C76" s="9"/>
      <c r="D76" s="9" t="s">
        <v>20</v>
      </c>
      <c r="E76" s="10">
        <f aca="true" t="shared" si="3" ref="E76:G77">E77</f>
        <v>60600</v>
      </c>
      <c r="F76" s="10">
        <f t="shared" si="3"/>
        <v>50000</v>
      </c>
      <c r="G76" s="10">
        <f t="shared" si="3"/>
        <v>40000</v>
      </c>
    </row>
    <row r="77" spans="1:7" ht="15">
      <c r="A77" s="9">
        <v>6</v>
      </c>
      <c r="B77" s="9"/>
      <c r="C77" s="9"/>
      <c r="D77" s="9" t="s">
        <v>21</v>
      </c>
      <c r="E77" s="10">
        <f t="shared" si="3"/>
        <v>60600</v>
      </c>
      <c r="F77" s="10">
        <f t="shared" si="3"/>
        <v>50000</v>
      </c>
      <c r="G77" s="10">
        <f t="shared" si="3"/>
        <v>40000</v>
      </c>
    </row>
    <row r="78" spans="1:7" ht="15">
      <c r="A78" s="9"/>
      <c r="B78" s="9">
        <v>65</v>
      </c>
      <c r="C78" s="9"/>
      <c r="D78" s="9" t="s">
        <v>152</v>
      </c>
      <c r="E78" s="10">
        <f>E79+E80</f>
        <v>60600</v>
      </c>
      <c r="F78" s="10">
        <v>50000</v>
      </c>
      <c r="G78" s="10">
        <v>40000</v>
      </c>
    </row>
    <row r="79" spans="1:7" ht="15">
      <c r="A79" s="1"/>
      <c r="B79" s="1"/>
      <c r="C79" s="1">
        <v>651</v>
      </c>
      <c r="D79" s="1" t="s">
        <v>101</v>
      </c>
      <c r="E79" s="5">
        <v>8000</v>
      </c>
      <c r="F79" s="5">
        <v>0</v>
      </c>
      <c r="G79" s="5">
        <v>0</v>
      </c>
    </row>
    <row r="80" spans="1:7" ht="15">
      <c r="A80" s="1"/>
      <c r="B80" s="1"/>
      <c r="C80" s="1">
        <v>652</v>
      </c>
      <c r="D80" s="1" t="s">
        <v>102</v>
      </c>
      <c r="E80" s="5">
        <v>52600</v>
      </c>
      <c r="F80" s="5">
        <v>0</v>
      </c>
      <c r="G80" s="5">
        <v>0</v>
      </c>
    </row>
    <row r="81" spans="1:7" ht="15">
      <c r="A81" s="1"/>
      <c r="B81" s="1"/>
      <c r="C81" s="1"/>
      <c r="D81" s="9" t="s">
        <v>246</v>
      </c>
      <c r="E81" s="10">
        <f aca="true" t="shared" si="4" ref="E81:G82">E82</f>
        <v>120000</v>
      </c>
      <c r="F81" s="10">
        <f t="shared" si="4"/>
        <v>130000</v>
      </c>
      <c r="G81" s="10">
        <f t="shared" si="4"/>
        <v>130000</v>
      </c>
    </row>
    <row r="82" spans="1:7" ht="15">
      <c r="A82" s="9">
        <v>6</v>
      </c>
      <c r="B82" s="1"/>
      <c r="C82" s="1"/>
      <c r="D82" s="9" t="s">
        <v>247</v>
      </c>
      <c r="E82" s="10">
        <f t="shared" si="4"/>
        <v>120000</v>
      </c>
      <c r="F82" s="10">
        <f t="shared" si="4"/>
        <v>130000</v>
      </c>
      <c r="G82" s="10">
        <f t="shared" si="4"/>
        <v>130000</v>
      </c>
    </row>
    <row r="83" spans="1:7" ht="15">
      <c r="A83" s="1"/>
      <c r="B83" s="9">
        <v>65</v>
      </c>
      <c r="C83" s="1"/>
      <c r="D83" s="9" t="s">
        <v>152</v>
      </c>
      <c r="E83" s="10">
        <f>E84</f>
        <v>120000</v>
      </c>
      <c r="F83" s="10">
        <v>130000</v>
      </c>
      <c r="G83" s="10">
        <v>130000</v>
      </c>
    </row>
    <row r="84" spans="1:7" ht="15">
      <c r="A84" s="1"/>
      <c r="B84" s="9"/>
      <c r="C84" s="1">
        <v>652</v>
      </c>
      <c r="D84" s="36" t="s">
        <v>102</v>
      </c>
      <c r="E84" s="5">
        <v>120000</v>
      </c>
      <c r="F84" s="5">
        <v>0</v>
      </c>
      <c r="G84" s="5">
        <v>0</v>
      </c>
    </row>
    <row r="85" spans="1:7" ht="15">
      <c r="A85" s="9"/>
      <c r="B85" s="9"/>
      <c r="C85" s="9"/>
      <c r="D85" s="9" t="s">
        <v>31</v>
      </c>
      <c r="E85" s="10">
        <f aca="true" t="shared" si="5" ref="E85:G86">E86</f>
        <v>707200</v>
      </c>
      <c r="F85" s="10">
        <f t="shared" si="5"/>
        <v>750000</v>
      </c>
      <c r="G85" s="10">
        <f t="shared" si="5"/>
        <v>800000</v>
      </c>
    </row>
    <row r="86" spans="1:7" ht="15">
      <c r="A86" s="9">
        <v>6</v>
      </c>
      <c r="B86" s="9"/>
      <c r="C86" s="9"/>
      <c r="D86" s="9" t="s">
        <v>21</v>
      </c>
      <c r="E86" s="10">
        <f t="shared" si="5"/>
        <v>707200</v>
      </c>
      <c r="F86" s="10">
        <f t="shared" si="5"/>
        <v>750000</v>
      </c>
      <c r="G86" s="10">
        <f t="shared" si="5"/>
        <v>800000</v>
      </c>
    </row>
    <row r="87" spans="1:7" ht="15">
      <c r="A87" s="9"/>
      <c r="B87" s="9">
        <v>65</v>
      </c>
      <c r="C87" s="9"/>
      <c r="D87" s="9" t="s">
        <v>152</v>
      </c>
      <c r="E87" s="10">
        <f>E89+E88</f>
        <v>707200</v>
      </c>
      <c r="F87" s="10">
        <v>750000</v>
      </c>
      <c r="G87" s="10">
        <v>800000</v>
      </c>
    </row>
    <row r="88" spans="1:7" ht="15">
      <c r="A88" s="1"/>
      <c r="B88" s="1"/>
      <c r="C88" s="1">
        <v>652</v>
      </c>
      <c r="D88" s="1" t="s">
        <v>102</v>
      </c>
      <c r="E88" s="5">
        <v>107200</v>
      </c>
      <c r="F88" s="5">
        <v>0</v>
      </c>
      <c r="G88" s="5">
        <v>0</v>
      </c>
    </row>
    <row r="89" spans="1:7" ht="15">
      <c r="A89" s="1"/>
      <c r="B89" s="1"/>
      <c r="C89" s="1">
        <v>653</v>
      </c>
      <c r="D89" s="1" t="s">
        <v>32</v>
      </c>
      <c r="E89" s="5">
        <v>600000</v>
      </c>
      <c r="F89" s="5">
        <v>0</v>
      </c>
      <c r="G89" s="5">
        <v>0</v>
      </c>
    </row>
    <row r="90" spans="1:7" ht="15">
      <c r="A90" s="1"/>
      <c r="B90" s="1"/>
      <c r="C90" s="1"/>
      <c r="D90" s="9" t="s">
        <v>20</v>
      </c>
      <c r="E90" s="10">
        <f>E91</f>
        <v>12000</v>
      </c>
      <c r="F90" s="10">
        <f>F91</f>
        <v>12500</v>
      </c>
      <c r="G90" s="10">
        <f>G91</f>
        <v>14300</v>
      </c>
    </row>
    <row r="91" spans="1:7" ht="15">
      <c r="A91" s="9">
        <v>6</v>
      </c>
      <c r="B91" s="1"/>
      <c r="C91" s="1"/>
      <c r="D91" s="9" t="s">
        <v>247</v>
      </c>
      <c r="E91" s="10">
        <f>E92+E94</f>
        <v>12000</v>
      </c>
      <c r="F91" s="10">
        <f>F92+F94</f>
        <v>12500</v>
      </c>
      <c r="G91" s="10">
        <f>G92+G94</f>
        <v>14300</v>
      </c>
    </row>
    <row r="92" spans="1:7" ht="15">
      <c r="A92" s="1"/>
      <c r="B92" s="9">
        <v>66</v>
      </c>
      <c r="C92" s="1"/>
      <c r="D92" s="9" t="s">
        <v>252</v>
      </c>
      <c r="E92" s="10">
        <f>E93</f>
        <v>10000</v>
      </c>
      <c r="F92" s="10">
        <v>10000</v>
      </c>
      <c r="G92" s="10">
        <v>12000</v>
      </c>
    </row>
    <row r="93" spans="1:7" ht="15">
      <c r="A93" s="1"/>
      <c r="B93" s="1"/>
      <c r="C93" s="1">
        <v>661</v>
      </c>
      <c r="D93" s="36" t="s">
        <v>251</v>
      </c>
      <c r="E93" s="5">
        <v>10000</v>
      </c>
      <c r="F93" s="5">
        <v>0</v>
      </c>
      <c r="G93" s="5">
        <v>0</v>
      </c>
    </row>
    <row r="94" spans="1:7" ht="15">
      <c r="A94" s="1"/>
      <c r="B94" s="9">
        <v>68</v>
      </c>
      <c r="C94" s="1"/>
      <c r="D94" s="9" t="s">
        <v>250</v>
      </c>
      <c r="E94" s="10">
        <f>E95</f>
        <v>2000</v>
      </c>
      <c r="F94" s="10">
        <v>2500</v>
      </c>
      <c r="G94" s="10">
        <v>2300</v>
      </c>
    </row>
    <row r="95" spans="1:7" ht="15">
      <c r="A95" s="1"/>
      <c r="B95" s="1"/>
      <c r="C95" s="1">
        <v>681</v>
      </c>
      <c r="D95" s="36" t="s">
        <v>249</v>
      </c>
      <c r="E95" s="5">
        <v>2000</v>
      </c>
      <c r="F95" s="5">
        <v>0</v>
      </c>
      <c r="G95" s="5">
        <v>0</v>
      </c>
    </row>
    <row r="96" spans="1:7" ht="15">
      <c r="A96" s="9"/>
      <c r="B96" s="9"/>
      <c r="C96" s="9"/>
      <c r="D96" s="9" t="s">
        <v>228</v>
      </c>
      <c r="E96" s="10">
        <f>E97</f>
        <v>160000</v>
      </c>
      <c r="F96" s="10">
        <f>F97</f>
        <v>850000</v>
      </c>
      <c r="G96" s="10">
        <f>G97</f>
        <v>75000</v>
      </c>
    </row>
    <row r="97" spans="1:7" ht="15">
      <c r="A97" s="9">
        <v>7</v>
      </c>
      <c r="B97" s="9"/>
      <c r="C97" s="9"/>
      <c r="D97" s="9" t="s">
        <v>33</v>
      </c>
      <c r="E97" s="10">
        <f>E98</f>
        <v>160000</v>
      </c>
      <c r="F97" s="10">
        <f>F98+F100</f>
        <v>850000</v>
      </c>
      <c r="G97" s="10">
        <f>G98</f>
        <v>75000</v>
      </c>
    </row>
    <row r="98" spans="1:7" ht="15">
      <c r="A98" s="9"/>
      <c r="B98" s="9">
        <v>71</v>
      </c>
      <c r="C98" s="9"/>
      <c r="D98" s="9" t="s">
        <v>34</v>
      </c>
      <c r="E98" s="10">
        <f>E99</f>
        <v>160000</v>
      </c>
      <c r="F98" s="10">
        <v>100000</v>
      </c>
      <c r="G98" s="10">
        <v>75000</v>
      </c>
    </row>
    <row r="99" spans="1:7" ht="15">
      <c r="A99" s="9"/>
      <c r="B99" s="9"/>
      <c r="C99" s="36">
        <v>711</v>
      </c>
      <c r="D99" s="36" t="s">
        <v>240</v>
      </c>
      <c r="E99" s="37">
        <v>160000</v>
      </c>
      <c r="F99" s="37">
        <v>0</v>
      </c>
      <c r="G99" s="37">
        <v>0</v>
      </c>
    </row>
    <row r="100" spans="1:7" ht="15">
      <c r="A100" s="9"/>
      <c r="B100" s="9">
        <v>72</v>
      </c>
      <c r="C100" s="36"/>
      <c r="D100" s="9" t="s">
        <v>286</v>
      </c>
      <c r="E100" s="10">
        <v>0</v>
      </c>
      <c r="F100" s="10">
        <v>750000</v>
      </c>
      <c r="G100" s="10">
        <v>0</v>
      </c>
    </row>
    <row r="101" spans="1:7" ht="15">
      <c r="A101" s="9"/>
      <c r="B101" s="9"/>
      <c r="C101" s="36"/>
      <c r="D101" s="9" t="s">
        <v>243</v>
      </c>
      <c r="E101" s="10">
        <f>E102</f>
        <v>210000</v>
      </c>
      <c r="F101" s="10">
        <v>0</v>
      </c>
      <c r="G101" s="10">
        <v>0</v>
      </c>
    </row>
    <row r="102" spans="1:7" ht="15">
      <c r="A102" s="9">
        <v>8</v>
      </c>
      <c r="B102" s="9"/>
      <c r="C102" s="36"/>
      <c r="D102" s="9" t="s">
        <v>242</v>
      </c>
      <c r="E102" s="10">
        <f>E103</f>
        <v>210000</v>
      </c>
      <c r="F102" s="10">
        <v>0</v>
      </c>
      <c r="G102" s="10">
        <v>0</v>
      </c>
    </row>
    <row r="103" spans="1:7" ht="15">
      <c r="A103" s="9"/>
      <c r="B103" s="9">
        <v>83</v>
      </c>
      <c r="C103" s="36"/>
      <c r="D103" s="9" t="s">
        <v>244</v>
      </c>
      <c r="E103" s="10">
        <f>E104</f>
        <v>210000</v>
      </c>
      <c r="F103" s="10">
        <v>0</v>
      </c>
      <c r="G103" s="10">
        <v>0</v>
      </c>
    </row>
    <row r="104" spans="1:7" ht="15">
      <c r="A104" s="9"/>
      <c r="B104" s="9"/>
      <c r="C104" s="36">
        <v>832</v>
      </c>
      <c r="D104" s="36" t="s">
        <v>244</v>
      </c>
      <c r="E104" s="37">
        <v>210000</v>
      </c>
      <c r="F104" s="37">
        <v>0</v>
      </c>
      <c r="G104" s="37">
        <v>0</v>
      </c>
    </row>
    <row r="105" spans="1:7" ht="15">
      <c r="A105" s="36"/>
      <c r="B105" s="9"/>
      <c r="C105" s="9"/>
      <c r="D105" s="9" t="s">
        <v>241</v>
      </c>
      <c r="E105" s="10">
        <f aca="true" t="shared" si="6" ref="E105:G106">E106</f>
        <v>1200000</v>
      </c>
      <c r="F105" s="10">
        <f t="shared" si="6"/>
        <v>1200000</v>
      </c>
      <c r="G105" s="10">
        <f t="shared" si="6"/>
        <v>1200000</v>
      </c>
    </row>
    <row r="106" spans="1:7" ht="15">
      <c r="A106" s="9">
        <v>8</v>
      </c>
      <c r="B106" s="9"/>
      <c r="C106" s="9"/>
      <c r="D106" s="9" t="s">
        <v>242</v>
      </c>
      <c r="E106" s="10">
        <f t="shared" si="6"/>
        <v>1200000</v>
      </c>
      <c r="F106" s="10">
        <f t="shared" si="6"/>
        <v>1200000</v>
      </c>
      <c r="G106" s="10">
        <f t="shared" si="6"/>
        <v>1200000</v>
      </c>
    </row>
    <row r="107" spans="1:7" ht="15">
      <c r="A107" s="9"/>
      <c r="B107" s="9">
        <v>84</v>
      </c>
      <c r="C107" s="9"/>
      <c r="D107" s="9" t="s">
        <v>235</v>
      </c>
      <c r="E107" s="10">
        <f>E108</f>
        <v>1200000</v>
      </c>
      <c r="F107" s="10">
        <v>1200000</v>
      </c>
      <c r="G107" s="10">
        <v>1200000</v>
      </c>
    </row>
    <row r="108" spans="1:7" ht="15">
      <c r="A108" s="9"/>
      <c r="B108" s="9"/>
      <c r="C108" s="36">
        <v>844</v>
      </c>
      <c r="D108" s="36" t="s">
        <v>245</v>
      </c>
      <c r="E108" s="37">
        <v>1200000</v>
      </c>
      <c r="F108" s="37">
        <v>0</v>
      </c>
      <c r="G108" s="37">
        <v>0</v>
      </c>
    </row>
    <row r="109" spans="1:7" ht="15">
      <c r="A109" s="9"/>
      <c r="B109" s="9"/>
      <c r="C109" s="9"/>
      <c r="D109" s="9"/>
      <c r="E109" s="10"/>
      <c r="F109" s="10"/>
      <c r="G109" s="10"/>
    </row>
    <row r="110" spans="1:7" ht="15">
      <c r="A110" s="1"/>
      <c r="B110" s="1"/>
      <c r="C110" s="1"/>
      <c r="D110" s="1"/>
      <c r="E110" s="5"/>
      <c r="F110" s="5"/>
      <c r="G110" s="5"/>
    </row>
    <row r="111" spans="1:7" ht="15">
      <c r="A111" s="7"/>
      <c r="B111" s="7"/>
      <c r="C111" s="7"/>
      <c r="D111" s="7"/>
      <c r="E111" s="8"/>
      <c r="F111" s="8"/>
      <c r="G111" s="8"/>
    </row>
    <row r="112" ht="1.5" customHeight="1"/>
    <row r="113" ht="15" hidden="1"/>
    <row r="114" ht="15" hidden="1"/>
    <row r="115" ht="15" hidden="1"/>
    <row r="116" spans="1:7" ht="73.5" customHeight="1">
      <c r="A116" s="34" t="s">
        <v>14</v>
      </c>
      <c r="B116" s="35" t="s">
        <v>15</v>
      </c>
      <c r="C116" s="35" t="s">
        <v>16</v>
      </c>
      <c r="D116" s="3" t="s">
        <v>17</v>
      </c>
      <c r="E116" s="4" t="s">
        <v>106</v>
      </c>
      <c r="F116" s="4" t="s">
        <v>18</v>
      </c>
      <c r="G116" s="4" t="s">
        <v>107</v>
      </c>
    </row>
    <row r="117" spans="1:7" ht="15">
      <c r="A117" s="9"/>
      <c r="B117" s="9"/>
      <c r="C117" s="9"/>
      <c r="D117" s="9" t="s">
        <v>35</v>
      </c>
      <c r="E117" s="10">
        <f>E120+E149</f>
        <v>11291409.45</v>
      </c>
      <c r="F117" s="10">
        <f>F120+F149+F156</f>
        <v>7361841.46</v>
      </c>
      <c r="G117" s="10">
        <f>G120+G149+G156</f>
        <v>5922191.46</v>
      </c>
    </row>
    <row r="118" spans="1:7" ht="15">
      <c r="A118" s="9"/>
      <c r="B118" s="9"/>
      <c r="C118" s="9"/>
      <c r="D118" s="9"/>
      <c r="E118" s="9"/>
      <c r="F118" s="10"/>
      <c r="G118" s="10"/>
    </row>
    <row r="119" spans="1:7" ht="15">
      <c r="A119" s="9"/>
      <c r="B119" s="11"/>
      <c r="C119" s="9"/>
      <c r="D119" s="9" t="s">
        <v>36</v>
      </c>
      <c r="E119" s="10"/>
      <c r="F119" s="10"/>
      <c r="G119" s="10"/>
    </row>
    <row r="120" spans="1:7" ht="15">
      <c r="A120" s="9">
        <v>3</v>
      </c>
      <c r="B120" s="9"/>
      <c r="C120" s="9"/>
      <c r="D120" s="9" t="s">
        <v>37</v>
      </c>
      <c r="E120" s="10">
        <f>E121+E125+E131+E135+E139+E141+E133</f>
        <v>5576825.45</v>
      </c>
      <c r="F120" s="10">
        <f>F121+F125+F131+F133+F135+F139+F141</f>
        <v>4288841.46</v>
      </c>
      <c r="G120" s="10">
        <f>G121+G125+G131+G133+G135+G139+G141</f>
        <v>4062191.46</v>
      </c>
    </row>
    <row r="121" spans="1:7" ht="15">
      <c r="A121" s="9"/>
      <c r="B121" s="9">
        <v>31</v>
      </c>
      <c r="C121" s="9"/>
      <c r="D121" s="9" t="s">
        <v>38</v>
      </c>
      <c r="E121" s="10">
        <f>E122+E123+E124</f>
        <v>1136202.39</v>
      </c>
      <c r="F121" s="10">
        <v>983398.4</v>
      </c>
      <c r="G121" s="10">
        <v>993398.4</v>
      </c>
    </row>
    <row r="122" spans="1:7" ht="15">
      <c r="A122" s="1"/>
      <c r="B122" s="1"/>
      <c r="C122" s="1">
        <v>311</v>
      </c>
      <c r="D122" s="1" t="s">
        <v>39</v>
      </c>
      <c r="E122" s="5">
        <v>954097.6</v>
      </c>
      <c r="F122" s="5">
        <v>0</v>
      </c>
      <c r="G122" s="5">
        <v>0</v>
      </c>
    </row>
    <row r="123" spans="1:7" ht="15">
      <c r="A123" s="1"/>
      <c r="B123" s="1"/>
      <c r="C123" s="1">
        <v>312</v>
      </c>
      <c r="D123" s="1" t="s">
        <v>40</v>
      </c>
      <c r="E123" s="5">
        <v>18000</v>
      </c>
      <c r="F123" s="5">
        <v>0</v>
      </c>
      <c r="G123" s="5">
        <v>0</v>
      </c>
    </row>
    <row r="124" spans="1:7" ht="15">
      <c r="A124" s="1"/>
      <c r="B124" s="1"/>
      <c r="C124" s="1">
        <v>313</v>
      </c>
      <c r="D124" s="1" t="s">
        <v>41</v>
      </c>
      <c r="E124" s="5">
        <v>164104.79</v>
      </c>
      <c r="F124" s="5">
        <v>0</v>
      </c>
      <c r="G124" s="5">
        <v>0</v>
      </c>
    </row>
    <row r="125" spans="1:7" ht="15">
      <c r="A125" s="9"/>
      <c r="B125" s="9">
        <v>32</v>
      </c>
      <c r="C125" s="9"/>
      <c r="D125" s="9" t="s">
        <v>42</v>
      </c>
      <c r="E125" s="10">
        <f>E126+E127+E128+E129+E130</f>
        <v>3076682.12</v>
      </c>
      <c r="F125" s="10">
        <v>2363872.12</v>
      </c>
      <c r="G125" s="10">
        <v>2177872.12</v>
      </c>
    </row>
    <row r="126" spans="1:7" ht="15">
      <c r="A126" s="1"/>
      <c r="B126" s="1"/>
      <c r="C126" s="1">
        <v>321</v>
      </c>
      <c r="D126" s="1" t="s">
        <v>43</v>
      </c>
      <c r="E126" s="5">
        <v>65850</v>
      </c>
      <c r="F126" s="5">
        <v>0</v>
      </c>
      <c r="G126" s="5">
        <v>0</v>
      </c>
    </row>
    <row r="127" spans="1:7" ht="15">
      <c r="A127" s="1"/>
      <c r="B127" s="1"/>
      <c r="C127" s="1">
        <v>322</v>
      </c>
      <c r="D127" s="1" t="s">
        <v>44</v>
      </c>
      <c r="E127" s="5">
        <v>447300</v>
      </c>
      <c r="F127" s="5">
        <v>0</v>
      </c>
      <c r="G127" s="5">
        <v>0</v>
      </c>
    </row>
    <row r="128" spans="1:7" ht="15">
      <c r="A128" s="1"/>
      <c r="B128" s="1"/>
      <c r="C128" s="1">
        <v>323</v>
      </c>
      <c r="D128" s="1" t="s">
        <v>45</v>
      </c>
      <c r="E128" s="5">
        <v>2241400</v>
      </c>
      <c r="F128" s="5">
        <v>0</v>
      </c>
      <c r="G128" s="5">
        <v>0</v>
      </c>
    </row>
    <row r="129" spans="1:7" ht="15">
      <c r="A129" s="1"/>
      <c r="B129" s="1"/>
      <c r="C129" s="1">
        <v>324</v>
      </c>
      <c r="D129" s="1" t="s">
        <v>113</v>
      </c>
      <c r="E129" s="5">
        <v>6672.12</v>
      </c>
      <c r="F129" s="5">
        <v>0</v>
      </c>
      <c r="G129" s="5">
        <v>0</v>
      </c>
    </row>
    <row r="130" spans="1:7" ht="15">
      <c r="A130" s="1"/>
      <c r="B130" s="1"/>
      <c r="C130" s="1">
        <v>329</v>
      </c>
      <c r="D130" s="1" t="s">
        <v>46</v>
      </c>
      <c r="E130" s="5">
        <v>315460</v>
      </c>
      <c r="F130" s="5">
        <v>0</v>
      </c>
      <c r="G130" s="5">
        <v>0</v>
      </c>
    </row>
    <row r="131" spans="1:7" ht="15">
      <c r="A131" s="9"/>
      <c r="B131" s="9">
        <v>34</v>
      </c>
      <c r="C131" s="9"/>
      <c r="D131" s="9" t="s">
        <v>47</v>
      </c>
      <c r="E131" s="10">
        <f>E132</f>
        <v>20700</v>
      </c>
      <c r="F131" s="10">
        <v>16300</v>
      </c>
      <c r="G131" s="10">
        <v>16400</v>
      </c>
    </row>
    <row r="132" spans="1:7" ht="15">
      <c r="A132" s="1"/>
      <c r="B132" s="1"/>
      <c r="C132" s="1">
        <v>343</v>
      </c>
      <c r="D132" s="1" t="s">
        <v>48</v>
      </c>
      <c r="E132" s="5">
        <v>20700</v>
      </c>
      <c r="F132" s="5">
        <v>0</v>
      </c>
      <c r="G132" s="5">
        <v>0</v>
      </c>
    </row>
    <row r="133" spans="1:7" ht="15">
      <c r="A133" s="1"/>
      <c r="B133" s="9">
        <v>35</v>
      </c>
      <c r="C133" s="1"/>
      <c r="D133" s="9" t="s">
        <v>111</v>
      </c>
      <c r="E133" s="10">
        <f>E134</f>
        <v>45000</v>
      </c>
      <c r="F133" s="10">
        <v>50000</v>
      </c>
      <c r="G133" s="10">
        <v>50000</v>
      </c>
    </row>
    <row r="134" spans="1:7" ht="15">
      <c r="A134" s="1"/>
      <c r="B134" s="9"/>
      <c r="C134" s="38">
        <v>352</v>
      </c>
      <c r="D134" s="1" t="s">
        <v>112</v>
      </c>
      <c r="E134" s="5">
        <v>45000</v>
      </c>
      <c r="F134" s="5">
        <v>0</v>
      </c>
      <c r="G134" s="5">
        <v>0</v>
      </c>
    </row>
    <row r="135" spans="1:7" ht="15">
      <c r="A135" s="9"/>
      <c r="B135" s="9">
        <v>36</v>
      </c>
      <c r="C135" s="9"/>
      <c r="D135" s="9" t="s">
        <v>49</v>
      </c>
      <c r="E135" s="10">
        <f>E136+E137+E138</f>
        <v>260000</v>
      </c>
      <c r="F135" s="10">
        <v>28000</v>
      </c>
      <c r="G135" s="10">
        <v>17000</v>
      </c>
    </row>
    <row r="136" spans="1:7" ht="15">
      <c r="A136" s="1"/>
      <c r="B136" s="1"/>
      <c r="C136" s="1">
        <v>363</v>
      </c>
      <c r="D136" s="1" t="s">
        <v>50</v>
      </c>
      <c r="E136" s="5">
        <v>15000</v>
      </c>
      <c r="F136" s="5">
        <v>0</v>
      </c>
      <c r="G136" s="5">
        <v>0</v>
      </c>
    </row>
    <row r="137" spans="1:7" ht="15">
      <c r="A137" s="1"/>
      <c r="B137" s="1"/>
      <c r="C137" s="1">
        <v>366</v>
      </c>
      <c r="D137" s="1" t="s">
        <v>51</v>
      </c>
      <c r="E137" s="5">
        <v>60000</v>
      </c>
      <c r="F137" s="5">
        <v>0</v>
      </c>
      <c r="G137" s="5">
        <v>0</v>
      </c>
    </row>
    <row r="138" spans="1:7" ht="15">
      <c r="A138" s="1"/>
      <c r="B138" s="1"/>
      <c r="C138" s="1">
        <v>368</v>
      </c>
      <c r="D138" s="1" t="s">
        <v>110</v>
      </c>
      <c r="E138" s="5">
        <v>185000</v>
      </c>
      <c r="F138" s="5">
        <v>0</v>
      </c>
      <c r="G138" s="5">
        <v>0</v>
      </c>
    </row>
    <row r="139" spans="1:7" ht="15">
      <c r="A139" s="9"/>
      <c r="B139" s="9">
        <v>37</v>
      </c>
      <c r="C139" s="9"/>
      <c r="D139" s="9" t="s">
        <v>52</v>
      </c>
      <c r="E139" s="10">
        <f>E140</f>
        <v>233560.94</v>
      </c>
      <c r="F139" s="10">
        <v>220510.94</v>
      </c>
      <c r="G139" s="10">
        <v>220760.94</v>
      </c>
    </row>
    <row r="140" spans="1:7" ht="15">
      <c r="A140" s="1"/>
      <c r="B140" s="1"/>
      <c r="C140" s="1">
        <v>372</v>
      </c>
      <c r="D140" s="1" t="s">
        <v>53</v>
      </c>
      <c r="E140" s="5">
        <v>233560.94</v>
      </c>
      <c r="F140" s="5">
        <v>0</v>
      </c>
      <c r="G140" s="5">
        <v>0</v>
      </c>
    </row>
    <row r="141" spans="1:7" ht="15">
      <c r="A141" s="9"/>
      <c r="B141" s="9">
        <v>38</v>
      </c>
      <c r="C141" s="9"/>
      <c r="D141" s="9" t="s">
        <v>54</v>
      </c>
      <c r="E141" s="10">
        <f>E142+E144+E143</f>
        <v>804680</v>
      </c>
      <c r="F141" s="10">
        <v>626760</v>
      </c>
      <c r="G141" s="10">
        <v>586760</v>
      </c>
    </row>
    <row r="142" spans="1:7" ht="15">
      <c r="A142" s="1"/>
      <c r="B142" s="1"/>
      <c r="C142" s="1">
        <v>381</v>
      </c>
      <c r="D142" s="1" t="s">
        <v>55</v>
      </c>
      <c r="E142" s="5">
        <v>502680</v>
      </c>
      <c r="F142" s="5">
        <v>0</v>
      </c>
      <c r="G142" s="5">
        <v>0</v>
      </c>
    </row>
    <row r="143" spans="1:7" ht="15">
      <c r="A143" s="1"/>
      <c r="B143" s="1"/>
      <c r="C143" s="1">
        <v>382</v>
      </c>
      <c r="D143" s="1" t="s">
        <v>56</v>
      </c>
      <c r="E143" s="5">
        <v>292000</v>
      </c>
      <c r="F143" s="5">
        <v>0</v>
      </c>
      <c r="G143" s="5">
        <v>0</v>
      </c>
    </row>
    <row r="144" spans="1:7" ht="15">
      <c r="A144" s="1"/>
      <c r="B144" s="1"/>
      <c r="C144" s="1">
        <v>383</v>
      </c>
      <c r="D144" s="1" t="s">
        <v>109</v>
      </c>
      <c r="E144" s="5">
        <v>10000</v>
      </c>
      <c r="F144" s="5">
        <v>0</v>
      </c>
      <c r="G144" s="5">
        <v>0</v>
      </c>
    </row>
    <row r="145" ht="0.75" customHeight="1"/>
    <row r="146" ht="15" hidden="1"/>
    <row r="147" ht="15" hidden="1"/>
    <row r="148" ht="15" hidden="1"/>
    <row r="149" spans="1:7" ht="15">
      <c r="A149" s="9">
        <v>4</v>
      </c>
      <c r="B149" s="9"/>
      <c r="C149" s="9"/>
      <c r="D149" s="9" t="s">
        <v>57</v>
      </c>
      <c r="E149" s="10">
        <f>E150+E154</f>
        <v>5714584</v>
      </c>
      <c r="F149" s="10">
        <f>F150+F154</f>
        <v>2613000</v>
      </c>
      <c r="G149" s="10">
        <f>G150+G154</f>
        <v>1400000</v>
      </c>
    </row>
    <row r="150" spans="1:7" ht="15">
      <c r="A150" s="9"/>
      <c r="B150" s="9">
        <v>42</v>
      </c>
      <c r="C150" s="9"/>
      <c r="D150" s="9" t="s">
        <v>58</v>
      </c>
      <c r="E150" s="10">
        <f>E151+E152+E153</f>
        <v>1734584</v>
      </c>
      <c r="F150" s="10">
        <v>2513000</v>
      </c>
      <c r="G150" s="10">
        <v>1350000</v>
      </c>
    </row>
    <row r="151" spans="1:7" ht="15">
      <c r="A151" s="1"/>
      <c r="B151" s="1"/>
      <c r="C151" s="1">
        <v>421</v>
      </c>
      <c r="D151" s="1" t="s">
        <v>59</v>
      </c>
      <c r="E151" s="5">
        <v>1610000</v>
      </c>
      <c r="F151" s="1">
        <v>0</v>
      </c>
      <c r="G151" s="1">
        <v>0</v>
      </c>
    </row>
    <row r="152" spans="1:7" ht="15">
      <c r="A152" s="1"/>
      <c r="B152" s="1"/>
      <c r="C152" s="1">
        <v>422</v>
      </c>
      <c r="D152" s="1" t="s">
        <v>87</v>
      </c>
      <c r="E152" s="5">
        <v>117000</v>
      </c>
      <c r="F152" s="1">
        <v>0</v>
      </c>
      <c r="G152" s="1">
        <v>0</v>
      </c>
    </row>
    <row r="153" spans="1:7" ht="15">
      <c r="A153" s="1"/>
      <c r="B153" s="1"/>
      <c r="C153" s="1">
        <v>426</v>
      </c>
      <c r="D153" s="1" t="s">
        <v>60</v>
      </c>
      <c r="E153" s="5">
        <v>7584</v>
      </c>
      <c r="F153" s="1">
        <v>0</v>
      </c>
      <c r="G153" s="1">
        <v>0</v>
      </c>
    </row>
    <row r="154" spans="1:7" ht="15">
      <c r="A154" s="9"/>
      <c r="B154" s="9">
        <v>45</v>
      </c>
      <c r="C154" s="9"/>
      <c r="D154" s="9" t="s">
        <v>61</v>
      </c>
      <c r="E154" s="10">
        <f>E155</f>
        <v>3980000</v>
      </c>
      <c r="F154" s="10">
        <v>100000</v>
      </c>
      <c r="G154" s="10">
        <v>50000</v>
      </c>
    </row>
    <row r="155" spans="1:7" ht="15">
      <c r="A155" s="9"/>
      <c r="B155" s="9"/>
      <c r="C155" s="36">
        <v>451</v>
      </c>
      <c r="D155" s="36" t="s">
        <v>139</v>
      </c>
      <c r="E155" s="37">
        <v>3980000</v>
      </c>
      <c r="F155" s="37">
        <v>0</v>
      </c>
      <c r="G155" s="37">
        <v>0</v>
      </c>
    </row>
    <row r="156" spans="1:7" ht="15">
      <c r="A156" s="9">
        <v>5</v>
      </c>
      <c r="B156" s="9"/>
      <c r="C156" s="9"/>
      <c r="D156" s="9" t="s">
        <v>287</v>
      </c>
      <c r="E156" s="10">
        <v>0</v>
      </c>
      <c r="F156" s="10">
        <v>460000</v>
      </c>
      <c r="G156" s="10">
        <v>460000</v>
      </c>
    </row>
    <row r="157" spans="1:7" ht="15">
      <c r="A157" s="9"/>
      <c r="B157" s="9">
        <v>54</v>
      </c>
      <c r="C157" s="9"/>
      <c r="D157" s="9" t="s">
        <v>266</v>
      </c>
      <c r="E157" s="10">
        <v>0</v>
      </c>
      <c r="F157" s="10">
        <v>460000</v>
      </c>
      <c r="G157" s="10">
        <v>460000</v>
      </c>
    </row>
    <row r="158" spans="1:7" ht="15">
      <c r="A158" s="1"/>
      <c r="B158" s="1"/>
      <c r="C158" s="1"/>
      <c r="D158" s="1"/>
      <c r="E158" s="5"/>
      <c r="F158" s="1"/>
      <c r="G158" s="1"/>
    </row>
    <row r="162" spans="1:4" ht="15">
      <c r="A162" s="111" t="s">
        <v>62</v>
      </c>
      <c r="B162" s="111"/>
      <c r="C162" s="111"/>
      <c r="D162" s="111"/>
    </row>
    <row r="164" spans="1:7" ht="46.5">
      <c r="A164" s="34" t="s">
        <v>14</v>
      </c>
      <c r="B164" s="35" t="s">
        <v>15</v>
      </c>
      <c r="C164" s="35" t="s">
        <v>16</v>
      </c>
      <c r="D164" s="3" t="s">
        <v>17</v>
      </c>
      <c r="E164" s="4" t="s">
        <v>106</v>
      </c>
      <c r="F164" s="4" t="s">
        <v>18</v>
      </c>
      <c r="G164" s="4" t="s">
        <v>107</v>
      </c>
    </row>
    <row r="165" spans="1:7" ht="15">
      <c r="A165" s="9">
        <v>8</v>
      </c>
      <c r="B165" s="9"/>
      <c r="C165" s="9"/>
      <c r="D165" s="9" t="s">
        <v>63</v>
      </c>
      <c r="E165" s="10">
        <f>E166+E168</f>
        <v>1410000</v>
      </c>
      <c r="F165" s="10">
        <v>0</v>
      </c>
      <c r="G165" s="10">
        <v>0</v>
      </c>
    </row>
    <row r="166" spans="1:7" ht="15">
      <c r="A166" s="9"/>
      <c r="B166" s="9">
        <v>83</v>
      </c>
      <c r="C166" s="9"/>
      <c r="D166" s="9" t="s">
        <v>233</v>
      </c>
      <c r="E166" s="10">
        <f>E167</f>
        <v>210000</v>
      </c>
      <c r="F166" s="10">
        <v>0</v>
      </c>
      <c r="G166" s="10">
        <v>0</v>
      </c>
    </row>
    <row r="167" spans="1:7" ht="15">
      <c r="A167" s="9"/>
      <c r="B167" s="9"/>
      <c r="C167" s="36">
        <v>832</v>
      </c>
      <c r="D167" s="36" t="s">
        <v>234</v>
      </c>
      <c r="E167" s="37">
        <v>210000</v>
      </c>
      <c r="F167" s="37">
        <v>0</v>
      </c>
      <c r="G167" s="37">
        <v>0</v>
      </c>
    </row>
    <row r="168" spans="1:7" ht="15">
      <c r="A168" s="9"/>
      <c r="B168" s="9">
        <v>84</v>
      </c>
      <c r="C168" s="36"/>
      <c r="D168" s="9" t="s">
        <v>235</v>
      </c>
      <c r="E168" s="10">
        <f>E169</f>
        <v>1200000</v>
      </c>
      <c r="F168" s="10"/>
      <c r="G168" s="10"/>
    </row>
    <row r="169" spans="1:7" ht="15">
      <c r="A169" s="9"/>
      <c r="B169" s="9"/>
      <c r="C169" s="36">
        <v>844</v>
      </c>
      <c r="D169" s="36" t="s">
        <v>236</v>
      </c>
      <c r="E169" s="37">
        <v>1200000</v>
      </c>
      <c r="F169" s="10"/>
      <c r="G169" s="10"/>
    </row>
    <row r="170" spans="1:7" ht="15">
      <c r="A170" s="9">
        <v>5</v>
      </c>
      <c r="B170" s="9"/>
      <c r="C170" s="36"/>
      <c r="D170" s="9" t="s">
        <v>64</v>
      </c>
      <c r="E170" s="37"/>
      <c r="F170" s="10">
        <f>F171</f>
        <v>460000</v>
      </c>
      <c r="G170" s="10">
        <f>G171</f>
        <v>460000</v>
      </c>
    </row>
    <row r="171" spans="1:7" ht="18" customHeight="1">
      <c r="A171" s="9"/>
      <c r="B171" s="9">
        <v>54</v>
      </c>
      <c r="C171" s="9"/>
      <c r="D171" s="9" t="s">
        <v>253</v>
      </c>
      <c r="E171" s="10">
        <v>0</v>
      </c>
      <c r="F171" s="10">
        <v>460000</v>
      </c>
      <c r="G171" s="10">
        <v>460000</v>
      </c>
    </row>
    <row r="173" ht="2.25" customHeight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4" ht="15.75">
      <c r="A183" s="33"/>
      <c r="D183" s="104" t="s">
        <v>310</v>
      </c>
    </row>
    <row r="185" spans="1:7" ht="15.75">
      <c r="A185" s="106" t="s">
        <v>65</v>
      </c>
      <c r="B185" s="106"/>
      <c r="C185" s="106"/>
      <c r="D185" s="106"/>
      <c r="E185" s="106"/>
      <c r="F185" s="106"/>
      <c r="G185" s="106"/>
    </row>
    <row r="187" spans="1:7" ht="15.75">
      <c r="A187" s="107" t="s">
        <v>312</v>
      </c>
      <c r="B187" s="107"/>
      <c r="C187" s="107"/>
      <c r="D187" s="107"/>
      <c r="E187" s="107"/>
      <c r="F187" s="107"/>
      <c r="G187" s="107"/>
    </row>
    <row r="188" spans="1:7" ht="15.75">
      <c r="A188" s="102" t="s">
        <v>66</v>
      </c>
      <c r="B188" s="102"/>
      <c r="C188" s="102"/>
      <c r="D188" s="102"/>
      <c r="E188" s="102"/>
      <c r="F188" s="102"/>
      <c r="G188" s="102"/>
    </row>
    <row r="191" spans="1:7" ht="46.5">
      <c r="A191" s="34" t="s">
        <v>14</v>
      </c>
      <c r="B191" s="35" t="s">
        <v>15</v>
      </c>
      <c r="C191" s="35" t="s">
        <v>16</v>
      </c>
      <c r="D191" s="3" t="s">
        <v>17</v>
      </c>
      <c r="E191" s="4" t="s">
        <v>106</v>
      </c>
      <c r="F191" s="4" t="s">
        <v>18</v>
      </c>
      <c r="G191" s="4" t="s">
        <v>107</v>
      </c>
    </row>
    <row r="192" spans="1:7" ht="15">
      <c r="A192" s="9"/>
      <c r="B192" s="9"/>
      <c r="C192" s="9"/>
      <c r="D192" s="96" t="s">
        <v>35</v>
      </c>
      <c r="E192" s="10">
        <f>E193+E304+E339+E475+E596</f>
        <v>11291409.45</v>
      </c>
      <c r="F192" s="10">
        <f>F193+F304+F339+F475+F596</f>
        <v>7361841.46</v>
      </c>
      <c r="G192" s="10">
        <f>G193+G304+G339+G475+G596</f>
        <v>5922191.46</v>
      </c>
    </row>
    <row r="193" spans="1:7" ht="21.75" customHeight="1">
      <c r="A193" s="58"/>
      <c r="B193" s="58"/>
      <c r="C193" s="58"/>
      <c r="D193" s="58" t="s">
        <v>67</v>
      </c>
      <c r="E193" s="59">
        <f>E194</f>
        <v>1808260</v>
      </c>
      <c r="F193" s="59">
        <f>F194</f>
        <v>1288260</v>
      </c>
      <c r="G193" s="59">
        <f>G194</f>
        <v>1173260</v>
      </c>
    </row>
    <row r="194" spans="1:7" ht="15">
      <c r="A194" s="29"/>
      <c r="B194" s="81"/>
      <c r="C194" s="29"/>
      <c r="D194" s="29" t="s">
        <v>68</v>
      </c>
      <c r="E194" s="30">
        <f>E195+E253+E275+E297</f>
        <v>1808260</v>
      </c>
      <c r="F194" s="30">
        <f>F195+F253+F275+F297</f>
        <v>1288260</v>
      </c>
      <c r="G194" s="30">
        <f>G195+G253+G275+G297</f>
        <v>1173260</v>
      </c>
    </row>
    <row r="195" spans="1:7" ht="15">
      <c r="A195" s="14"/>
      <c r="B195" s="14"/>
      <c r="C195" s="14"/>
      <c r="D195" s="82" t="s">
        <v>69</v>
      </c>
      <c r="E195" s="83">
        <f>E197+E202+E207+E212+E217+E222+E227+E235+E240+E245</f>
        <v>670760</v>
      </c>
      <c r="F195" s="83">
        <f>F197+F202+F207+F212+F217+F222+F227+F235+F240+F245</f>
        <v>257260</v>
      </c>
      <c r="G195" s="83">
        <f>G197+G202+G207+G212+G217+G222+G227+G235+G240+G245</f>
        <v>232260</v>
      </c>
    </row>
    <row r="196" spans="1:7" ht="15">
      <c r="A196" s="9"/>
      <c r="B196" s="9"/>
      <c r="C196" s="9"/>
      <c r="D196" s="9" t="s">
        <v>121</v>
      </c>
      <c r="E196" s="10"/>
      <c r="F196" s="10"/>
      <c r="G196" s="10"/>
    </row>
    <row r="197" spans="1:7" ht="15">
      <c r="A197" s="14"/>
      <c r="B197" s="14"/>
      <c r="C197" s="14"/>
      <c r="D197" s="14" t="s">
        <v>159</v>
      </c>
      <c r="E197" s="15">
        <f>E199</f>
        <v>40000</v>
      </c>
      <c r="F197" s="15">
        <f>F199</f>
        <v>35000</v>
      </c>
      <c r="G197" s="15">
        <f>G199</f>
        <v>30000</v>
      </c>
    </row>
    <row r="198" spans="1:7" ht="15">
      <c r="A198" s="9"/>
      <c r="B198" s="9"/>
      <c r="C198" s="9"/>
      <c r="D198" s="9" t="s">
        <v>20</v>
      </c>
      <c r="E198" s="10"/>
      <c r="F198" s="10"/>
      <c r="G198" s="10"/>
    </row>
    <row r="199" spans="1:7" ht="15">
      <c r="A199" s="9">
        <v>3</v>
      </c>
      <c r="B199" s="9"/>
      <c r="C199" s="9"/>
      <c r="D199" s="9" t="s">
        <v>37</v>
      </c>
      <c r="E199" s="10">
        <f>E200</f>
        <v>40000</v>
      </c>
      <c r="F199" s="10">
        <f>F200</f>
        <v>35000</v>
      </c>
      <c r="G199" s="10">
        <f>G200</f>
        <v>30000</v>
      </c>
    </row>
    <row r="200" spans="1:7" ht="15">
      <c r="A200" s="9"/>
      <c r="B200" s="9">
        <v>32</v>
      </c>
      <c r="C200" s="9"/>
      <c r="D200" s="9" t="s">
        <v>42</v>
      </c>
      <c r="E200" s="10">
        <f>E201</f>
        <v>40000</v>
      </c>
      <c r="F200" s="10">
        <v>35000</v>
      </c>
      <c r="G200" s="10">
        <v>30000</v>
      </c>
    </row>
    <row r="201" spans="1:7" ht="15">
      <c r="A201" s="1"/>
      <c r="B201" s="1"/>
      <c r="C201" s="1">
        <v>329</v>
      </c>
      <c r="D201" s="1" t="s">
        <v>46</v>
      </c>
      <c r="E201" s="5">
        <v>40000</v>
      </c>
      <c r="F201" s="5">
        <v>0</v>
      </c>
      <c r="G201" s="5">
        <v>0</v>
      </c>
    </row>
    <row r="202" spans="1:7" ht="15">
      <c r="A202" s="39"/>
      <c r="B202" s="39"/>
      <c r="C202" s="39"/>
      <c r="D202" s="14" t="s">
        <v>160</v>
      </c>
      <c r="E202" s="15">
        <f>E204</f>
        <v>150000</v>
      </c>
      <c r="F202" s="15">
        <v>0</v>
      </c>
      <c r="G202" s="15">
        <v>0</v>
      </c>
    </row>
    <row r="203" spans="1:7" ht="15">
      <c r="A203" s="1"/>
      <c r="B203" s="1"/>
      <c r="C203" s="1"/>
      <c r="D203" s="9" t="s">
        <v>20</v>
      </c>
      <c r="E203" s="10"/>
      <c r="F203" s="5"/>
      <c r="G203" s="5"/>
    </row>
    <row r="204" spans="1:7" ht="15">
      <c r="A204" s="9">
        <v>3</v>
      </c>
      <c r="B204" s="1"/>
      <c r="C204" s="1"/>
      <c r="D204" s="9" t="s">
        <v>114</v>
      </c>
      <c r="E204" s="10">
        <f>E205</f>
        <v>150000</v>
      </c>
      <c r="F204" s="10">
        <v>0</v>
      </c>
      <c r="G204" s="10">
        <v>0</v>
      </c>
    </row>
    <row r="205" spans="1:7" ht="15">
      <c r="A205" s="9"/>
      <c r="B205" s="9">
        <v>32</v>
      </c>
      <c r="C205" s="1"/>
      <c r="D205" s="9" t="s">
        <v>42</v>
      </c>
      <c r="E205" s="10">
        <f>E206</f>
        <v>150000</v>
      </c>
      <c r="F205" s="10">
        <v>0</v>
      </c>
      <c r="G205" s="10">
        <v>0</v>
      </c>
    </row>
    <row r="206" spans="1:7" ht="15">
      <c r="A206" s="9"/>
      <c r="B206" s="9"/>
      <c r="C206" s="1">
        <v>329</v>
      </c>
      <c r="D206" s="36" t="s">
        <v>115</v>
      </c>
      <c r="E206" s="5">
        <v>150000</v>
      </c>
      <c r="F206" s="5">
        <v>0</v>
      </c>
      <c r="G206" s="5">
        <v>0</v>
      </c>
    </row>
    <row r="207" spans="1:7" ht="15">
      <c r="A207" s="14"/>
      <c r="B207" s="14"/>
      <c r="C207" s="14"/>
      <c r="D207" s="14" t="s">
        <v>161</v>
      </c>
      <c r="E207" s="15">
        <f>E209</f>
        <v>2260</v>
      </c>
      <c r="F207" s="15">
        <f>F209</f>
        <v>2260</v>
      </c>
      <c r="G207" s="15">
        <f>G209</f>
        <v>2260</v>
      </c>
    </row>
    <row r="208" spans="1:7" ht="15">
      <c r="A208" s="9"/>
      <c r="B208" s="9"/>
      <c r="C208" s="9"/>
      <c r="D208" s="9" t="s">
        <v>20</v>
      </c>
      <c r="E208" s="10"/>
      <c r="F208" s="10"/>
      <c r="G208" s="10"/>
    </row>
    <row r="209" spans="1:7" ht="15">
      <c r="A209" s="9">
        <v>3</v>
      </c>
      <c r="B209" s="9"/>
      <c r="C209" s="9"/>
      <c r="D209" s="9" t="s">
        <v>37</v>
      </c>
      <c r="E209" s="10">
        <f>E210</f>
        <v>2260</v>
      </c>
      <c r="F209" s="10">
        <f>F210</f>
        <v>2260</v>
      </c>
      <c r="G209" s="10">
        <f>G210</f>
        <v>2260</v>
      </c>
    </row>
    <row r="210" spans="1:7" ht="15">
      <c r="A210" s="9"/>
      <c r="B210" s="9">
        <v>38</v>
      </c>
      <c r="C210" s="9"/>
      <c r="D210" s="9" t="s">
        <v>54</v>
      </c>
      <c r="E210" s="10">
        <f>E211</f>
        <v>2260</v>
      </c>
      <c r="F210" s="10">
        <v>2260</v>
      </c>
      <c r="G210" s="10">
        <v>2260</v>
      </c>
    </row>
    <row r="211" spans="1:7" ht="15">
      <c r="A211" s="1"/>
      <c r="B211" s="1"/>
      <c r="C211" s="1">
        <v>381</v>
      </c>
      <c r="D211" s="1" t="s">
        <v>55</v>
      </c>
      <c r="E211" s="5">
        <v>2260</v>
      </c>
      <c r="F211" s="5">
        <v>0</v>
      </c>
      <c r="G211" s="5">
        <v>0</v>
      </c>
    </row>
    <row r="212" spans="1:7" ht="15">
      <c r="A212" s="14"/>
      <c r="B212" s="14"/>
      <c r="C212" s="14"/>
      <c r="D212" s="14" t="s">
        <v>229</v>
      </c>
      <c r="E212" s="15">
        <f>E214</f>
        <v>30000</v>
      </c>
      <c r="F212" s="15">
        <f>F214</f>
        <v>20000</v>
      </c>
      <c r="G212" s="15">
        <f>G214</f>
        <v>20000</v>
      </c>
    </row>
    <row r="213" spans="1:7" ht="15">
      <c r="A213" s="31"/>
      <c r="B213" s="31"/>
      <c r="C213" s="31"/>
      <c r="D213" s="31" t="s">
        <v>20</v>
      </c>
      <c r="E213" s="32"/>
      <c r="F213" s="32"/>
      <c r="G213" s="32"/>
    </row>
    <row r="214" spans="1:7" ht="15">
      <c r="A214" s="31">
        <v>3</v>
      </c>
      <c r="B214" s="31"/>
      <c r="C214" s="31"/>
      <c r="D214" s="31" t="s">
        <v>114</v>
      </c>
      <c r="E214" s="32">
        <f>E215</f>
        <v>30000</v>
      </c>
      <c r="F214" s="32">
        <f>F215</f>
        <v>20000</v>
      </c>
      <c r="G214" s="32">
        <f>G215</f>
        <v>20000</v>
      </c>
    </row>
    <row r="215" spans="1:7" ht="15">
      <c r="A215" s="31"/>
      <c r="B215" s="31">
        <v>32</v>
      </c>
      <c r="C215" s="31"/>
      <c r="D215" s="31" t="s">
        <v>42</v>
      </c>
      <c r="E215" s="32">
        <f>E216</f>
        <v>30000</v>
      </c>
      <c r="F215" s="32">
        <v>20000</v>
      </c>
      <c r="G215" s="32">
        <v>20000</v>
      </c>
    </row>
    <row r="216" spans="1:7" ht="15">
      <c r="A216" s="31"/>
      <c r="B216" s="31"/>
      <c r="C216" s="40">
        <v>329</v>
      </c>
      <c r="D216" s="40" t="s">
        <v>115</v>
      </c>
      <c r="E216" s="66">
        <v>30000</v>
      </c>
      <c r="F216" s="66">
        <v>0</v>
      </c>
      <c r="G216" s="66">
        <v>0</v>
      </c>
    </row>
    <row r="217" spans="1:7" ht="15">
      <c r="A217" s="14"/>
      <c r="B217" s="14"/>
      <c r="C217" s="14"/>
      <c r="D217" s="14" t="s">
        <v>162</v>
      </c>
      <c r="E217" s="15">
        <f>E219</f>
        <v>20000</v>
      </c>
      <c r="F217" s="15">
        <f>F219</f>
        <v>20000</v>
      </c>
      <c r="G217" s="15">
        <f>G219</f>
        <v>20000</v>
      </c>
    </row>
    <row r="218" spans="1:7" ht="15">
      <c r="A218" s="9"/>
      <c r="B218" s="9"/>
      <c r="C218" s="9"/>
      <c r="D218" s="9" t="s">
        <v>20</v>
      </c>
      <c r="E218" s="10"/>
      <c r="F218" s="10"/>
      <c r="G218" s="10"/>
    </row>
    <row r="219" spans="1:7" ht="15">
      <c r="A219" s="9">
        <v>3</v>
      </c>
      <c r="B219" s="9"/>
      <c r="C219" s="9"/>
      <c r="D219" s="9" t="s">
        <v>37</v>
      </c>
      <c r="E219" s="10">
        <f>E220</f>
        <v>20000</v>
      </c>
      <c r="F219" s="10">
        <f>F220</f>
        <v>20000</v>
      </c>
      <c r="G219" s="10">
        <f>G220</f>
        <v>20000</v>
      </c>
    </row>
    <row r="220" spans="1:7" ht="15">
      <c r="A220" s="9"/>
      <c r="B220" s="9">
        <v>37</v>
      </c>
      <c r="C220" s="9"/>
      <c r="D220" s="9" t="s">
        <v>77</v>
      </c>
      <c r="E220" s="10">
        <f>E221</f>
        <v>20000</v>
      </c>
      <c r="F220" s="10">
        <v>20000</v>
      </c>
      <c r="G220" s="10">
        <v>20000</v>
      </c>
    </row>
    <row r="221" spans="1:7" ht="15">
      <c r="A221" s="9"/>
      <c r="B221" s="9"/>
      <c r="C221" s="36">
        <v>372</v>
      </c>
      <c r="D221" s="36" t="s">
        <v>125</v>
      </c>
      <c r="E221" s="37">
        <v>20000</v>
      </c>
      <c r="F221" s="37">
        <v>0</v>
      </c>
      <c r="G221" s="37">
        <v>0</v>
      </c>
    </row>
    <row r="222" spans="1:7" ht="15">
      <c r="A222" s="14"/>
      <c r="B222" s="14"/>
      <c r="C222" s="14"/>
      <c r="D222" s="14" t="s">
        <v>163</v>
      </c>
      <c r="E222" s="15">
        <f>E224</f>
        <v>40000</v>
      </c>
      <c r="F222" s="15">
        <f>F224</f>
        <v>40000</v>
      </c>
      <c r="G222" s="15">
        <f>G224</f>
        <v>40000</v>
      </c>
    </row>
    <row r="223" spans="1:7" ht="15">
      <c r="A223" s="31"/>
      <c r="B223" s="31"/>
      <c r="C223" s="31"/>
      <c r="D223" s="31" t="s">
        <v>20</v>
      </c>
      <c r="E223" s="32"/>
      <c r="F223" s="32"/>
      <c r="G223" s="32"/>
    </row>
    <row r="224" spans="1:7" ht="15">
      <c r="A224" s="9">
        <v>3</v>
      </c>
      <c r="B224" s="9"/>
      <c r="C224" s="9"/>
      <c r="D224" s="9" t="s">
        <v>37</v>
      </c>
      <c r="E224" s="10">
        <f>E225</f>
        <v>40000</v>
      </c>
      <c r="F224" s="10">
        <f>F225</f>
        <v>40000</v>
      </c>
      <c r="G224" s="10">
        <f>G225</f>
        <v>40000</v>
      </c>
    </row>
    <row r="225" spans="1:7" ht="15">
      <c r="A225" s="9"/>
      <c r="B225" s="9">
        <v>37</v>
      </c>
      <c r="C225" s="9"/>
      <c r="D225" s="9" t="s">
        <v>77</v>
      </c>
      <c r="E225" s="10">
        <f>E226</f>
        <v>40000</v>
      </c>
      <c r="F225" s="10">
        <v>40000</v>
      </c>
      <c r="G225" s="10">
        <v>40000</v>
      </c>
    </row>
    <row r="226" spans="1:7" ht="15">
      <c r="A226" s="1"/>
      <c r="B226" s="1"/>
      <c r="C226" s="1">
        <v>372</v>
      </c>
      <c r="D226" s="1" t="s">
        <v>53</v>
      </c>
      <c r="E226" s="5">
        <v>40000</v>
      </c>
      <c r="F226" s="5">
        <v>0</v>
      </c>
      <c r="G226" s="5">
        <v>0</v>
      </c>
    </row>
    <row r="227" spans="1:7" ht="15">
      <c r="A227" s="39"/>
      <c r="B227" s="39"/>
      <c r="C227" s="39"/>
      <c r="D227" s="14" t="s">
        <v>164</v>
      </c>
      <c r="E227" s="15">
        <f>E229</f>
        <v>150500</v>
      </c>
      <c r="F227" s="15">
        <f>F229</f>
        <v>125000</v>
      </c>
      <c r="G227" s="15">
        <f>G229</f>
        <v>105000</v>
      </c>
    </row>
    <row r="228" spans="1:7" ht="15">
      <c r="A228" s="1"/>
      <c r="B228" s="1"/>
      <c r="C228" s="1"/>
      <c r="D228" s="9" t="s">
        <v>20</v>
      </c>
      <c r="E228" s="10"/>
      <c r="F228" s="5"/>
      <c r="G228" s="5"/>
    </row>
    <row r="229" spans="1:7" ht="15">
      <c r="A229" s="9">
        <v>3</v>
      </c>
      <c r="B229" s="1"/>
      <c r="C229" s="1"/>
      <c r="D229" s="9" t="s">
        <v>114</v>
      </c>
      <c r="E229" s="10">
        <f>E230+E233</f>
        <v>150500</v>
      </c>
      <c r="F229" s="10">
        <f>F230+F233</f>
        <v>125000</v>
      </c>
      <c r="G229" s="10">
        <f>G230+G233</f>
        <v>105000</v>
      </c>
    </row>
    <row r="230" spans="1:7" ht="15">
      <c r="A230" s="1"/>
      <c r="B230" s="9">
        <v>32</v>
      </c>
      <c r="C230" s="1"/>
      <c r="D230" s="9" t="s">
        <v>42</v>
      </c>
      <c r="E230" s="10">
        <f>E232+E231</f>
        <v>140500</v>
      </c>
      <c r="F230" s="10">
        <v>120000</v>
      </c>
      <c r="G230" s="10">
        <v>100000</v>
      </c>
    </row>
    <row r="231" spans="1:7" ht="15">
      <c r="A231" s="1"/>
      <c r="B231" s="9"/>
      <c r="C231" s="1">
        <v>323</v>
      </c>
      <c r="D231" s="36" t="s">
        <v>137</v>
      </c>
      <c r="E231" s="37">
        <v>97000</v>
      </c>
      <c r="F231" s="5">
        <v>0</v>
      </c>
      <c r="G231" s="5">
        <v>0</v>
      </c>
    </row>
    <row r="232" spans="1:7" ht="15">
      <c r="A232" s="1"/>
      <c r="B232" s="1"/>
      <c r="C232" s="1">
        <v>329</v>
      </c>
      <c r="D232" s="1" t="s">
        <v>115</v>
      </c>
      <c r="E232" s="5">
        <v>43500</v>
      </c>
      <c r="F232" s="5">
        <v>0</v>
      </c>
      <c r="G232" s="5">
        <v>0</v>
      </c>
    </row>
    <row r="233" spans="1:7" ht="15">
      <c r="A233" s="1"/>
      <c r="B233" s="9">
        <v>38</v>
      </c>
      <c r="C233" s="1"/>
      <c r="D233" s="9" t="s">
        <v>153</v>
      </c>
      <c r="E233" s="10">
        <f>E234</f>
        <v>10000</v>
      </c>
      <c r="F233" s="10">
        <v>5000</v>
      </c>
      <c r="G233" s="10">
        <v>5000</v>
      </c>
    </row>
    <row r="234" spans="1:7" ht="15">
      <c r="A234" s="1"/>
      <c r="B234" s="1"/>
      <c r="C234" s="1">
        <v>383</v>
      </c>
      <c r="D234" s="1" t="s">
        <v>154</v>
      </c>
      <c r="E234" s="5">
        <v>10000</v>
      </c>
      <c r="F234" s="5">
        <v>0</v>
      </c>
      <c r="G234" s="5">
        <v>0</v>
      </c>
    </row>
    <row r="235" spans="1:7" ht="15">
      <c r="A235" s="39"/>
      <c r="B235" s="39"/>
      <c r="C235" s="39"/>
      <c r="D235" s="14" t="s">
        <v>165</v>
      </c>
      <c r="E235" s="15">
        <f>E237</f>
        <v>23000</v>
      </c>
      <c r="F235" s="15">
        <f>F237</f>
        <v>15000</v>
      </c>
      <c r="G235" s="15">
        <f>G237</f>
        <v>15000</v>
      </c>
    </row>
    <row r="236" spans="1:7" ht="15">
      <c r="A236" s="31"/>
      <c r="B236" s="50"/>
      <c r="C236" s="50"/>
      <c r="D236" s="31" t="s">
        <v>20</v>
      </c>
      <c r="E236" s="32"/>
      <c r="F236" s="51"/>
      <c r="G236" s="51"/>
    </row>
    <row r="237" spans="1:7" ht="15">
      <c r="A237" s="31">
        <v>3</v>
      </c>
      <c r="B237" s="31"/>
      <c r="C237" s="31"/>
      <c r="D237" s="31" t="s">
        <v>114</v>
      </c>
      <c r="E237" s="32">
        <f>E238</f>
        <v>23000</v>
      </c>
      <c r="F237" s="32">
        <f>F238</f>
        <v>15000</v>
      </c>
      <c r="G237" s="32">
        <f>G238</f>
        <v>15000</v>
      </c>
    </row>
    <row r="238" spans="1:10" ht="15">
      <c r="A238" s="31"/>
      <c r="B238" s="31">
        <v>32</v>
      </c>
      <c r="C238" s="31"/>
      <c r="D238" s="31" t="s">
        <v>42</v>
      </c>
      <c r="E238" s="32">
        <f>E239</f>
        <v>23000</v>
      </c>
      <c r="F238" s="32">
        <v>15000</v>
      </c>
      <c r="G238" s="32">
        <v>15000</v>
      </c>
      <c r="J238" s="6"/>
    </row>
    <row r="239" spans="1:7" ht="15">
      <c r="A239" s="31"/>
      <c r="B239" s="31"/>
      <c r="C239" s="40">
        <v>323</v>
      </c>
      <c r="D239" s="40" t="s">
        <v>137</v>
      </c>
      <c r="E239" s="66">
        <v>23000</v>
      </c>
      <c r="F239" s="66">
        <v>0</v>
      </c>
      <c r="G239" s="66">
        <v>0</v>
      </c>
    </row>
    <row r="240" spans="1:7" ht="15">
      <c r="A240" s="14"/>
      <c r="B240" s="14"/>
      <c r="C240" s="14"/>
      <c r="D240" s="14" t="s">
        <v>155</v>
      </c>
      <c r="E240" s="15">
        <f>E242</f>
        <v>185000</v>
      </c>
      <c r="F240" s="15">
        <v>0</v>
      </c>
      <c r="G240" s="15">
        <v>0</v>
      </c>
    </row>
    <row r="241" spans="1:7" ht="15">
      <c r="A241" s="9"/>
      <c r="B241" s="9"/>
      <c r="C241" s="9"/>
      <c r="D241" s="9" t="s">
        <v>254</v>
      </c>
      <c r="E241" s="10"/>
      <c r="F241" s="10"/>
      <c r="G241" s="10"/>
    </row>
    <row r="242" spans="1:7" ht="15">
      <c r="A242" s="9">
        <v>3</v>
      </c>
      <c r="B242" s="9"/>
      <c r="C242" s="9"/>
      <c r="D242" s="9" t="s">
        <v>114</v>
      </c>
      <c r="E242" s="10">
        <f>E243</f>
        <v>185000</v>
      </c>
      <c r="F242" s="10">
        <v>0</v>
      </c>
      <c r="G242" s="10">
        <v>0</v>
      </c>
    </row>
    <row r="243" spans="1:7" ht="15">
      <c r="A243" s="1"/>
      <c r="B243" s="9">
        <v>36</v>
      </c>
      <c r="C243" s="1"/>
      <c r="D243" s="9" t="s">
        <v>156</v>
      </c>
      <c r="E243" s="10">
        <f>E244</f>
        <v>185000</v>
      </c>
      <c r="F243" s="10">
        <v>0</v>
      </c>
      <c r="G243" s="10">
        <v>0</v>
      </c>
    </row>
    <row r="244" spans="1:7" ht="15">
      <c r="A244" s="1"/>
      <c r="B244" s="1"/>
      <c r="C244" s="1">
        <v>368</v>
      </c>
      <c r="D244" s="1" t="s">
        <v>110</v>
      </c>
      <c r="E244" s="5">
        <v>185000</v>
      </c>
      <c r="F244" s="5">
        <v>0</v>
      </c>
      <c r="G244" s="5">
        <v>0</v>
      </c>
    </row>
    <row r="245" spans="1:7" ht="15">
      <c r="A245" s="39"/>
      <c r="B245" s="39"/>
      <c r="C245" s="39"/>
      <c r="D245" s="14" t="s">
        <v>158</v>
      </c>
      <c r="E245" s="15">
        <f>E247+E250</f>
        <v>30000</v>
      </c>
      <c r="F245" s="15">
        <v>0</v>
      </c>
      <c r="G245" s="15">
        <v>0</v>
      </c>
    </row>
    <row r="246" spans="1:7" ht="15">
      <c r="A246" s="50"/>
      <c r="B246" s="50"/>
      <c r="C246" s="50"/>
      <c r="D246" s="31" t="s">
        <v>122</v>
      </c>
      <c r="E246" s="32"/>
      <c r="F246" s="51"/>
      <c r="G246" s="51"/>
    </row>
    <row r="247" spans="1:7" ht="15">
      <c r="A247" s="9">
        <v>3</v>
      </c>
      <c r="B247" s="1"/>
      <c r="C247" s="1"/>
      <c r="D247" s="9" t="s">
        <v>114</v>
      </c>
      <c r="E247" s="10">
        <f>E248</f>
        <v>20000</v>
      </c>
      <c r="F247" s="10">
        <v>0</v>
      </c>
      <c r="G247" s="10">
        <v>0</v>
      </c>
    </row>
    <row r="248" spans="1:7" ht="15">
      <c r="A248" s="1"/>
      <c r="B248" s="9">
        <v>32</v>
      </c>
      <c r="C248" s="1"/>
      <c r="D248" s="9" t="s">
        <v>42</v>
      </c>
      <c r="E248" s="10">
        <f>E249</f>
        <v>20000</v>
      </c>
      <c r="F248" s="10">
        <v>0</v>
      </c>
      <c r="G248" s="10">
        <v>0</v>
      </c>
    </row>
    <row r="249" spans="1:7" ht="15">
      <c r="A249" s="1"/>
      <c r="B249" s="1"/>
      <c r="C249" s="1">
        <v>329</v>
      </c>
      <c r="D249" s="1" t="s">
        <v>115</v>
      </c>
      <c r="E249" s="5">
        <v>20000</v>
      </c>
      <c r="F249" s="5">
        <v>0</v>
      </c>
      <c r="G249" s="5">
        <v>0</v>
      </c>
    </row>
    <row r="250" spans="1:7" ht="15">
      <c r="A250" s="9">
        <v>4</v>
      </c>
      <c r="B250" s="1"/>
      <c r="C250" s="1"/>
      <c r="D250" s="9" t="s">
        <v>57</v>
      </c>
      <c r="E250" s="10">
        <f>E251</f>
        <v>10000</v>
      </c>
      <c r="F250" s="10">
        <v>0</v>
      </c>
      <c r="G250" s="10">
        <v>0</v>
      </c>
    </row>
    <row r="251" spans="1:7" ht="15">
      <c r="A251" s="1"/>
      <c r="B251" s="9">
        <v>42</v>
      </c>
      <c r="C251" s="1"/>
      <c r="D251" s="9" t="s">
        <v>58</v>
      </c>
      <c r="E251" s="10">
        <f>E252</f>
        <v>10000</v>
      </c>
      <c r="F251" s="10">
        <v>0</v>
      </c>
      <c r="G251" s="10">
        <v>0</v>
      </c>
    </row>
    <row r="252" spans="1:7" ht="15">
      <c r="A252" s="1"/>
      <c r="B252" s="1"/>
      <c r="C252" s="1">
        <v>421</v>
      </c>
      <c r="D252" s="1" t="s">
        <v>157</v>
      </c>
      <c r="E252" s="5">
        <v>10000</v>
      </c>
      <c r="F252" s="5">
        <v>0</v>
      </c>
      <c r="G252" s="5">
        <v>0</v>
      </c>
    </row>
    <row r="253" spans="1:7" ht="15">
      <c r="A253" s="24"/>
      <c r="B253" s="24"/>
      <c r="C253" s="24"/>
      <c r="D253" s="24" t="s">
        <v>166</v>
      </c>
      <c r="E253" s="25">
        <f>E255+E260+E265+E270</f>
        <v>502500</v>
      </c>
      <c r="F253" s="25">
        <f>F255</f>
        <v>200000</v>
      </c>
      <c r="G253" s="25">
        <f>G255</f>
        <v>150000</v>
      </c>
    </row>
    <row r="254" spans="1:9" ht="15">
      <c r="A254" s="24"/>
      <c r="B254" s="24"/>
      <c r="C254" s="24"/>
      <c r="D254" s="24" t="s">
        <v>73</v>
      </c>
      <c r="E254" s="25"/>
      <c r="F254" s="25"/>
      <c r="G254" s="25"/>
      <c r="I254" s="6"/>
    </row>
    <row r="255" spans="1:7" ht="15">
      <c r="A255" s="24"/>
      <c r="B255" s="24"/>
      <c r="C255" s="24"/>
      <c r="D255" s="24" t="s">
        <v>167</v>
      </c>
      <c r="E255" s="25">
        <f>E257</f>
        <v>212500</v>
      </c>
      <c r="F255" s="25">
        <f>F257</f>
        <v>200000</v>
      </c>
      <c r="G255" s="25">
        <f>G257</f>
        <v>150000</v>
      </c>
    </row>
    <row r="256" spans="1:7" ht="15">
      <c r="A256" s="31"/>
      <c r="B256" s="31"/>
      <c r="C256" s="31"/>
      <c r="D256" s="31" t="s">
        <v>88</v>
      </c>
      <c r="E256" s="32"/>
      <c r="F256" s="32"/>
      <c r="G256" s="32"/>
    </row>
    <row r="257" spans="1:7" ht="15">
      <c r="A257" s="9">
        <v>3</v>
      </c>
      <c r="B257" s="9"/>
      <c r="C257" s="9"/>
      <c r="D257" s="9" t="s">
        <v>37</v>
      </c>
      <c r="E257" s="10">
        <f>E258</f>
        <v>212500</v>
      </c>
      <c r="F257" s="10">
        <f>F258</f>
        <v>200000</v>
      </c>
      <c r="G257" s="10">
        <f>G258</f>
        <v>150000</v>
      </c>
    </row>
    <row r="258" spans="1:7" ht="15">
      <c r="A258" s="9"/>
      <c r="B258" s="9">
        <v>32</v>
      </c>
      <c r="C258" s="9"/>
      <c r="D258" s="9" t="s">
        <v>42</v>
      </c>
      <c r="E258" s="10">
        <f>E259</f>
        <v>212500</v>
      </c>
      <c r="F258" s="10">
        <v>200000</v>
      </c>
      <c r="G258" s="10">
        <v>150000</v>
      </c>
    </row>
    <row r="259" spans="1:7" ht="15">
      <c r="A259" s="1"/>
      <c r="B259" s="1"/>
      <c r="C259" s="1">
        <v>323</v>
      </c>
      <c r="D259" s="1" t="s">
        <v>45</v>
      </c>
      <c r="E259" s="5">
        <v>212500</v>
      </c>
      <c r="F259" s="5">
        <v>0</v>
      </c>
      <c r="G259" s="5">
        <v>0</v>
      </c>
    </row>
    <row r="260" spans="1:9" ht="15">
      <c r="A260" s="60"/>
      <c r="B260" s="60"/>
      <c r="C260" s="60"/>
      <c r="D260" s="24" t="s">
        <v>168</v>
      </c>
      <c r="E260" s="25">
        <f>E262</f>
        <v>230000</v>
      </c>
      <c r="F260" s="25">
        <v>0</v>
      </c>
      <c r="G260" s="25">
        <v>0</v>
      </c>
      <c r="I260" s="61"/>
    </row>
    <row r="261" spans="1:7" ht="15">
      <c r="A261" s="1"/>
      <c r="B261" s="1"/>
      <c r="C261" s="1"/>
      <c r="D261" s="9" t="s">
        <v>262</v>
      </c>
      <c r="E261" s="10"/>
      <c r="F261" s="5"/>
      <c r="G261" s="5"/>
    </row>
    <row r="262" spans="1:7" ht="15">
      <c r="A262" s="9">
        <v>4</v>
      </c>
      <c r="B262" s="1"/>
      <c r="C262" s="1"/>
      <c r="D262" s="9" t="s">
        <v>116</v>
      </c>
      <c r="E262" s="10">
        <f>E263</f>
        <v>230000</v>
      </c>
      <c r="F262" s="10">
        <v>0</v>
      </c>
      <c r="G262" s="10">
        <v>0</v>
      </c>
    </row>
    <row r="263" spans="1:7" ht="15">
      <c r="A263" s="1"/>
      <c r="B263" s="9">
        <v>45</v>
      </c>
      <c r="C263" s="1"/>
      <c r="D263" s="9" t="s">
        <v>138</v>
      </c>
      <c r="E263" s="10">
        <f>E264</f>
        <v>230000</v>
      </c>
      <c r="F263" s="10">
        <v>0</v>
      </c>
      <c r="G263" s="10">
        <v>0</v>
      </c>
    </row>
    <row r="264" spans="1:7" ht="15">
      <c r="A264" s="9"/>
      <c r="B264" s="9"/>
      <c r="C264" s="36">
        <v>451</v>
      </c>
      <c r="D264" s="36" t="s">
        <v>139</v>
      </c>
      <c r="E264" s="37">
        <v>230000</v>
      </c>
      <c r="F264" s="37">
        <v>0</v>
      </c>
      <c r="G264" s="37">
        <v>0</v>
      </c>
    </row>
    <row r="265" spans="1:7" ht="15">
      <c r="A265" s="24"/>
      <c r="B265" s="24"/>
      <c r="C265" s="24"/>
      <c r="D265" s="24" t="s">
        <v>169</v>
      </c>
      <c r="E265" s="25">
        <f>E267</f>
        <v>30000</v>
      </c>
      <c r="F265" s="25">
        <v>0</v>
      </c>
      <c r="G265" s="25">
        <v>0</v>
      </c>
    </row>
    <row r="266" spans="1:7" ht="15">
      <c r="A266" s="9"/>
      <c r="B266" s="9"/>
      <c r="C266" s="9"/>
      <c r="D266" s="9" t="s">
        <v>20</v>
      </c>
      <c r="E266" s="10"/>
      <c r="F266" s="10"/>
      <c r="G266" s="10"/>
    </row>
    <row r="267" spans="1:8" ht="15">
      <c r="A267" s="9">
        <v>3</v>
      </c>
      <c r="B267" s="9"/>
      <c r="C267" s="9"/>
      <c r="D267" s="9" t="s">
        <v>37</v>
      </c>
      <c r="E267" s="10">
        <f>E268</f>
        <v>30000</v>
      </c>
      <c r="F267" s="10">
        <v>0</v>
      </c>
      <c r="G267" s="10">
        <v>0</v>
      </c>
      <c r="H267" s="64"/>
    </row>
    <row r="268" spans="1:8" ht="15">
      <c r="A268" s="9"/>
      <c r="B268" s="9">
        <v>32</v>
      </c>
      <c r="C268" s="9"/>
      <c r="D268" s="9" t="s">
        <v>42</v>
      </c>
      <c r="E268" s="10">
        <f>E269</f>
        <v>30000</v>
      </c>
      <c r="F268" s="10">
        <v>0</v>
      </c>
      <c r="G268" s="10">
        <v>0</v>
      </c>
      <c r="H268" s="64"/>
    </row>
    <row r="269" spans="1:7" ht="15">
      <c r="A269" s="1"/>
      <c r="B269" s="1"/>
      <c r="C269" s="1">
        <v>323</v>
      </c>
      <c r="D269" s="1" t="s">
        <v>45</v>
      </c>
      <c r="E269" s="5">
        <v>30000</v>
      </c>
      <c r="F269" s="5">
        <v>0</v>
      </c>
      <c r="G269" s="5">
        <v>0</v>
      </c>
    </row>
    <row r="270" spans="1:7" ht="15">
      <c r="A270" s="24"/>
      <c r="B270" s="24"/>
      <c r="C270" s="65"/>
      <c r="D270" s="24" t="s">
        <v>170</v>
      </c>
      <c r="E270" s="25">
        <f>E272</f>
        <v>30000</v>
      </c>
      <c r="F270" s="25">
        <v>0</v>
      </c>
      <c r="G270" s="25">
        <v>0</v>
      </c>
    </row>
    <row r="271" spans="1:7" ht="15">
      <c r="A271" s="31"/>
      <c r="B271" s="31"/>
      <c r="C271" s="40"/>
      <c r="D271" s="31" t="s">
        <v>223</v>
      </c>
      <c r="E271" s="32"/>
      <c r="F271" s="32"/>
      <c r="G271" s="32"/>
    </row>
    <row r="272" spans="1:7" ht="15">
      <c r="A272" s="31">
        <v>3</v>
      </c>
      <c r="B272" s="31"/>
      <c r="C272" s="40"/>
      <c r="D272" s="31" t="s">
        <v>114</v>
      </c>
      <c r="E272" s="32">
        <f>E273</f>
        <v>30000</v>
      </c>
      <c r="F272" s="32">
        <v>0</v>
      </c>
      <c r="G272" s="32">
        <v>0</v>
      </c>
    </row>
    <row r="273" spans="1:7" ht="15">
      <c r="A273" s="31"/>
      <c r="B273" s="31">
        <v>32</v>
      </c>
      <c r="C273" s="40"/>
      <c r="D273" s="31" t="s">
        <v>71</v>
      </c>
      <c r="E273" s="32">
        <f>E274</f>
        <v>30000</v>
      </c>
      <c r="F273" s="32">
        <v>0</v>
      </c>
      <c r="G273" s="32">
        <v>0</v>
      </c>
    </row>
    <row r="274" spans="1:7" ht="15">
      <c r="A274" s="31"/>
      <c r="B274" s="31"/>
      <c r="C274" s="40">
        <v>323</v>
      </c>
      <c r="D274" s="40" t="s">
        <v>137</v>
      </c>
      <c r="E274" s="66">
        <v>30000</v>
      </c>
      <c r="F274" s="66">
        <v>0</v>
      </c>
      <c r="G274" s="66">
        <v>0</v>
      </c>
    </row>
    <row r="275" spans="1:7" ht="15">
      <c r="A275" s="22"/>
      <c r="B275" s="22"/>
      <c r="C275" s="22"/>
      <c r="D275" s="22" t="s">
        <v>171</v>
      </c>
      <c r="E275" s="23">
        <f>E277+E284+E289</f>
        <v>590000</v>
      </c>
      <c r="F275" s="23">
        <f>F277+F284+F289+F294</f>
        <v>781000</v>
      </c>
      <c r="G275" s="23">
        <f>G277+G284</f>
        <v>741000</v>
      </c>
    </row>
    <row r="276" spans="1:7" ht="15">
      <c r="A276" s="22"/>
      <c r="B276" s="22"/>
      <c r="C276" s="22"/>
      <c r="D276" s="22" t="s">
        <v>73</v>
      </c>
      <c r="E276" s="23"/>
      <c r="F276" s="23"/>
      <c r="G276" s="23"/>
    </row>
    <row r="277" spans="1:7" ht="15">
      <c r="A277" s="22"/>
      <c r="B277" s="22"/>
      <c r="C277" s="22"/>
      <c r="D277" s="22" t="s">
        <v>172</v>
      </c>
      <c r="E277" s="23">
        <f>E279</f>
        <v>500000</v>
      </c>
      <c r="F277" s="23">
        <f>F279+F282</f>
        <v>721000</v>
      </c>
      <c r="G277" s="23">
        <f>G279+G282</f>
        <v>721000</v>
      </c>
    </row>
    <row r="278" spans="1:7" ht="15">
      <c r="A278" s="9"/>
      <c r="B278" s="9"/>
      <c r="C278" s="9"/>
      <c r="D278" s="9" t="s">
        <v>241</v>
      </c>
      <c r="E278" s="10"/>
      <c r="F278" s="10"/>
      <c r="G278" s="10"/>
    </row>
    <row r="279" spans="1:7" ht="15">
      <c r="A279" s="9">
        <v>3</v>
      </c>
      <c r="B279" s="9"/>
      <c r="C279" s="9"/>
      <c r="D279" s="9" t="s">
        <v>37</v>
      </c>
      <c r="E279" s="10">
        <f>E280</f>
        <v>500000</v>
      </c>
      <c r="F279" s="10">
        <f>F280</f>
        <v>500000</v>
      </c>
      <c r="G279" s="10">
        <f>G280</f>
        <v>500000</v>
      </c>
    </row>
    <row r="280" spans="1:7" ht="15">
      <c r="A280" s="9"/>
      <c r="B280" s="9">
        <v>32</v>
      </c>
      <c r="C280" s="9"/>
      <c r="D280" s="9" t="s">
        <v>42</v>
      </c>
      <c r="E280" s="10">
        <f>E281</f>
        <v>500000</v>
      </c>
      <c r="F280" s="10">
        <v>500000</v>
      </c>
      <c r="G280" s="10">
        <v>500000</v>
      </c>
    </row>
    <row r="281" spans="1:7" ht="15">
      <c r="A281" s="1"/>
      <c r="B281" s="2"/>
      <c r="C281" s="1">
        <v>323</v>
      </c>
      <c r="D281" s="1" t="s">
        <v>45</v>
      </c>
      <c r="E281" s="5">
        <v>500000</v>
      </c>
      <c r="F281" s="5">
        <v>0</v>
      </c>
      <c r="G281" s="5">
        <v>0</v>
      </c>
    </row>
    <row r="282" spans="1:7" ht="15">
      <c r="A282" s="9">
        <v>5</v>
      </c>
      <c r="B282" s="2"/>
      <c r="C282" s="1"/>
      <c r="D282" s="9" t="s">
        <v>265</v>
      </c>
      <c r="E282" s="10">
        <v>0</v>
      </c>
      <c r="F282" s="10">
        <f>F283</f>
        <v>221000</v>
      </c>
      <c r="G282" s="10">
        <f>G283</f>
        <v>221000</v>
      </c>
    </row>
    <row r="283" spans="1:7" ht="15">
      <c r="A283" s="9"/>
      <c r="B283" s="9">
        <v>54</v>
      </c>
      <c r="C283" s="1"/>
      <c r="D283" s="9" t="s">
        <v>266</v>
      </c>
      <c r="E283" s="37">
        <v>0</v>
      </c>
      <c r="F283" s="10">
        <v>221000</v>
      </c>
      <c r="G283" s="10">
        <v>221000</v>
      </c>
    </row>
    <row r="284" spans="1:7" ht="15">
      <c r="A284" s="68"/>
      <c r="B284" s="69"/>
      <c r="C284" s="68"/>
      <c r="D284" s="22" t="s">
        <v>173</v>
      </c>
      <c r="E284" s="23">
        <f>E286</f>
        <v>30000</v>
      </c>
      <c r="F284" s="23">
        <f>F286</f>
        <v>20000</v>
      </c>
      <c r="G284" s="23">
        <f>G286</f>
        <v>20000</v>
      </c>
    </row>
    <row r="285" spans="1:7" ht="15">
      <c r="A285" s="1"/>
      <c r="B285" s="2"/>
      <c r="C285" s="1"/>
      <c r="D285" s="9" t="s">
        <v>122</v>
      </c>
      <c r="E285" s="5"/>
      <c r="F285" s="5"/>
      <c r="G285" s="5"/>
    </row>
    <row r="286" spans="1:7" ht="15">
      <c r="A286" s="9">
        <v>3</v>
      </c>
      <c r="B286" s="2"/>
      <c r="C286" s="1"/>
      <c r="D286" s="9" t="s">
        <v>114</v>
      </c>
      <c r="E286" s="10">
        <f>E287</f>
        <v>30000</v>
      </c>
      <c r="F286" s="10">
        <f>F287</f>
        <v>20000</v>
      </c>
      <c r="G286" s="10">
        <f>G287</f>
        <v>20000</v>
      </c>
    </row>
    <row r="287" spans="1:7" ht="15">
      <c r="A287" s="1"/>
      <c r="B287" s="9">
        <v>32</v>
      </c>
      <c r="C287" s="1"/>
      <c r="D287" s="9" t="s">
        <v>42</v>
      </c>
      <c r="E287" s="10">
        <f>E288</f>
        <v>30000</v>
      </c>
      <c r="F287" s="10">
        <v>20000</v>
      </c>
      <c r="G287" s="10">
        <v>20000</v>
      </c>
    </row>
    <row r="288" spans="1:7" ht="15">
      <c r="A288" s="1"/>
      <c r="B288" s="9"/>
      <c r="C288" s="1">
        <v>323</v>
      </c>
      <c r="D288" s="36" t="s">
        <v>45</v>
      </c>
      <c r="E288" s="5">
        <v>30000</v>
      </c>
      <c r="F288" s="5">
        <v>0</v>
      </c>
      <c r="G288" s="5">
        <v>0</v>
      </c>
    </row>
    <row r="289" spans="1:7" ht="15">
      <c r="A289" s="68"/>
      <c r="B289" s="22"/>
      <c r="C289" s="68"/>
      <c r="D289" s="22" t="s">
        <v>174</v>
      </c>
      <c r="E289" s="23">
        <f>E291</f>
        <v>60000</v>
      </c>
      <c r="F289" s="23">
        <f>F291</f>
        <v>0</v>
      </c>
      <c r="G289" s="23">
        <f>G291</f>
        <v>0</v>
      </c>
    </row>
    <row r="290" spans="1:7" ht="15">
      <c r="A290" s="50"/>
      <c r="B290" s="31"/>
      <c r="C290" s="50"/>
      <c r="D290" s="31" t="s">
        <v>223</v>
      </c>
      <c r="E290" s="32"/>
      <c r="F290" s="51"/>
      <c r="G290" s="51"/>
    </row>
    <row r="291" spans="1:7" ht="15">
      <c r="A291" s="31">
        <v>3</v>
      </c>
      <c r="B291" s="31"/>
      <c r="C291" s="50"/>
      <c r="D291" s="31" t="s">
        <v>114</v>
      </c>
      <c r="E291" s="32">
        <f>E292</f>
        <v>60000</v>
      </c>
      <c r="F291" s="32">
        <v>0</v>
      </c>
      <c r="G291" s="32">
        <v>0</v>
      </c>
    </row>
    <row r="292" spans="1:7" ht="15">
      <c r="A292" s="50"/>
      <c r="B292" s="31">
        <v>32</v>
      </c>
      <c r="C292" s="50"/>
      <c r="D292" s="31" t="s">
        <v>42</v>
      </c>
      <c r="E292" s="32">
        <f>E293</f>
        <v>60000</v>
      </c>
      <c r="F292" s="32">
        <v>0</v>
      </c>
      <c r="G292" s="32">
        <v>0</v>
      </c>
    </row>
    <row r="293" spans="1:7" ht="15">
      <c r="A293" s="50"/>
      <c r="B293" s="31"/>
      <c r="C293" s="40">
        <v>323</v>
      </c>
      <c r="D293" s="40" t="s">
        <v>45</v>
      </c>
      <c r="E293" s="51">
        <v>60000</v>
      </c>
      <c r="F293" s="51">
        <v>0</v>
      </c>
      <c r="G293" s="51">
        <v>0</v>
      </c>
    </row>
    <row r="294" spans="1:7" ht="15">
      <c r="A294" s="68"/>
      <c r="B294" s="22"/>
      <c r="C294" s="97"/>
      <c r="D294" s="22" t="s">
        <v>302</v>
      </c>
      <c r="E294" s="23">
        <v>0</v>
      </c>
      <c r="F294" s="23">
        <f>F295</f>
        <v>40000</v>
      </c>
      <c r="G294" s="23">
        <v>0</v>
      </c>
    </row>
    <row r="295" spans="1:7" ht="15">
      <c r="A295" s="31">
        <v>3</v>
      </c>
      <c r="B295" s="31"/>
      <c r="C295" s="40"/>
      <c r="D295" s="31" t="s">
        <v>114</v>
      </c>
      <c r="E295" s="32">
        <v>0</v>
      </c>
      <c r="F295" s="32">
        <f>F296</f>
        <v>40000</v>
      </c>
      <c r="G295" s="32">
        <v>0</v>
      </c>
    </row>
    <row r="296" spans="1:7" ht="15">
      <c r="A296" s="50"/>
      <c r="B296" s="31">
        <v>32</v>
      </c>
      <c r="C296" s="40"/>
      <c r="D296" s="31" t="s">
        <v>71</v>
      </c>
      <c r="E296" s="32">
        <v>0</v>
      </c>
      <c r="F296" s="32">
        <v>40000</v>
      </c>
      <c r="G296" s="32">
        <v>0</v>
      </c>
    </row>
    <row r="297" spans="1:7" ht="15">
      <c r="A297" s="20"/>
      <c r="B297" s="20"/>
      <c r="C297" s="62"/>
      <c r="D297" s="20" t="s">
        <v>175</v>
      </c>
      <c r="E297" s="21">
        <f>E299</f>
        <v>45000</v>
      </c>
      <c r="F297" s="21">
        <f>F299</f>
        <v>50000</v>
      </c>
      <c r="G297" s="21">
        <f>G299</f>
        <v>50000</v>
      </c>
    </row>
    <row r="298" spans="1:7" ht="15">
      <c r="A298" s="20"/>
      <c r="B298" s="20"/>
      <c r="C298" s="62"/>
      <c r="D298" s="20" t="s">
        <v>291</v>
      </c>
      <c r="E298" s="63"/>
      <c r="F298" s="21"/>
      <c r="G298" s="21"/>
    </row>
    <row r="299" spans="1:7" ht="15">
      <c r="A299" s="20"/>
      <c r="B299" s="20"/>
      <c r="C299" s="62"/>
      <c r="D299" s="20" t="s">
        <v>264</v>
      </c>
      <c r="E299" s="21">
        <f>E301</f>
        <v>45000</v>
      </c>
      <c r="F299" s="21">
        <f>F301</f>
        <v>50000</v>
      </c>
      <c r="G299" s="21">
        <f>G301</f>
        <v>50000</v>
      </c>
    </row>
    <row r="300" spans="1:7" ht="15">
      <c r="A300" s="31"/>
      <c r="B300" s="31"/>
      <c r="C300" s="40"/>
      <c r="D300" s="31" t="s">
        <v>122</v>
      </c>
      <c r="E300" s="32"/>
      <c r="F300" s="32"/>
      <c r="G300" s="32"/>
    </row>
    <row r="301" spans="1:7" ht="15">
      <c r="A301" s="9">
        <v>3</v>
      </c>
      <c r="B301" s="9"/>
      <c r="C301" s="36"/>
      <c r="D301" s="9" t="s">
        <v>114</v>
      </c>
      <c r="E301" s="10">
        <f>E302</f>
        <v>45000</v>
      </c>
      <c r="F301" s="10">
        <f>F302</f>
        <v>50000</v>
      </c>
      <c r="G301" s="10">
        <f>G302</f>
        <v>50000</v>
      </c>
    </row>
    <row r="302" spans="1:7" ht="15">
      <c r="A302" s="9"/>
      <c r="B302" s="9">
        <v>35</v>
      </c>
      <c r="C302" s="36"/>
      <c r="D302" s="9" t="s">
        <v>140</v>
      </c>
      <c r="E302" s="10">
        <f>E303</f>
        <v>45000</v>
      </c>
      <c r="F302" s="10">
        <v>50000</v>
      </c>
      <c r="G302" s="10">
        <v>50000</v>
      </c>
    </row>
    <row r="303" spans="1:7" ht="15">
      <c r="A303" s="9"/>
      <c r="B303" s="9"/>
      <c r="C303" s="36">
        <v>352</v>
      </c>
      <c r="D303" s="36" t="s">
        <v>141</v>
      </c>
      <c r="E303" s="37">
        <v>45000</v>
      </c>
      <c r="F303" s="37">
        <v>0</v>
      </c>
      <c r="G303" s="37">
        <v>0</v>
      </c>
    </row>
    <row r="304" spans="1:7" ht="15">
      <c r="A304" s="70"/>
      <c r="B304" s="70"/>
      <c r="C304" s="71"/>
      <c r="D304" s="70" t="s">
        <v>124</v>
      </c>
      <c r="E304" s="72">
        <f aca="true" t="shared" si="7" ref="E304:G305">E305</f>
        <v>1146108.51</v>
      </c>
      <c r="F304" s="72">
        <f t="shared" si="7"/>
        <v>976070.52</v>
      </c>
      <c r="G304" s="72">
        <f t="shared" si="7"/>
        <v>986070.52</v>
      </c>
    </row>
    <row r="305" spans="1:7" ht="15">
      <c r="A305" s="41"/>
      <c r="B305" s="41"/>
      <c r="C305" s="42"/>
      <c r="D305" s="41" t="s">
        <v>120</v>
      </c>
      <c r="E305" s="43">
        <f t="shared" si="7"/>
        <v>1146108.51</v>
      </c>
      <c r="F305" s="43">
        <f t="shared" si="7"/>
        <v>976070.52</v>
      </c>
      <c r="G305" s="43">
        <f t="shared" si="7"/>
        <v>986070.52</v>
      </c>
    </row>
    <row r="306" spans="1:7" ht="16.5" customHeight="1">
      <c r="A306" s="41"/>
      <c r="B306" s="41"/>
      <c r="C306" s="41"/>
      <c r="D306" s="41" t="s">
        <v>176</v>
      </c>
      <c r="E306" s="43">
        <f>E308+E333</f>
        <v>1146108.51</v>
      </c>
      <c r="F306" s="43">
        <f>F308+F333</f>
        <v>976070.52</v>
      </c>
      <c r="G306" s="43">
        <f>G308+G333</f>
        <v>986070.52</v>
      </c>
    </row>
    <row r="307" spans="1:7" ht="16.5" customHeight="1">
      <c r="A307" s="31"/>
      <c r="B307" s="31"/>
      <c r="C307" s="31"/>
      <c r="D307" s="31" t="s">
        <v>121</v>
      </c>
      <c r="E307" s="32"/>
      <c r="F307" s="32"/>
      <c r="G307" s="32"/>
    </row>
    <row r="308" spans="1:7" ht="16.5" customHeight="1">
      <c r="A308" s="41"/>
      <c r="B308" s="41"/>
      <c r="C308" s="41"/>
      <c r="D308" s="41" t="s">
        <v>177</v>
      </c>
      <c r="E308" s="43">
        <f>E310+E316+E321+E330</f>
        <v>1123524.51</v>
      </c>
      <c r="F308" s="43">
        <f>F310+F316+F321+F330</f>
        <v>956070.52</v>
      </c>
      <c r="G308" s="43">
        <f>G310+G316+G321+G330</f>
        <v>961070.52</v>
      </c>
    </row>
    <row r="309" spans="1:7" ht="16.5" customHeight="1">
      <c r="A309" s="31"/>
      <c r="B309" s="31"/>
      <c r="C309" s="31"/>
      <c r="D309" s="31" t="s">
        <v>122</v>
      </c>
      <c r="E309" s="32"/>
      <c r="F309" s="32"/>
      <c r="G309" s="32"/>
    </row>
    <row r="310" spans="1:7" ht="15">
      <c r="A310" s="9">
        <v>3</v>
      </c>
      <c r="B310" s="11"/>
      <c r="C310" s="9"/>
      <c r="D310" s="9" t="s">
        <v>37</v>
      </c>
      <c r="E310" s="10">
        <f>E311</f>
        <v>416340</v>
      </c>
      <c r="F310" s="10">
        <f>F311</f>
        <v>425000</v>
      </c>
      <c r="G310" s="10">
        <f>G311</f>
        <v>430000</v>
      </c>
    </row>
    <row r="311" spans="1:7" ht="15">
      <c r="A311" s="9"/>
      <c r="B311" s="9">
        <v>31</v>
      </c>
      <c r="C311" s="9"/>
      <c r="D311" s="9" t="s">
        <v>123</v>
      </c>
      <c r="E311" s="10">
        <f>E312+E313+E314</f>
        <v>416340</v>
      </c>
      <c r="F311" s="10">
        <v>425000</v>
      </c>
      <c r="G311" s="10">
        <v>430000</v>
      </c>
    </row>
    <row r="312" spans="1:7" ht="15">
      <c r="A312" s="1"/>
      <c r="B312" s="1"/>
      <c r="C312" s="1">
        <v>311</v>
      </c>
      <c r="D312" s="1" t="s">
        <v>70</v>
      </c>
      <c r="E312" s="5">
        <v>345000</v>
      </c>
      <c r="F312" s="5">
        <v>0</v>
      </c>
      <c r="G312" s="5">
        <v>0</v>
      </c>
    </row>
    <row r="313" spans="1:7" ht="15">
      <c r="A313" s="1"/>
      <c r="B313" s="1"/>
      <c r="C313" s="1">
        <v>312</v>
      </c>
      <c r="D313" s="1" t="s">
        <v>40</v>
      </c>
      <c r="E313" s="5">
        <v>12000</v>
      </c>
      <c r="F313" s="5">
        <v>0</v>
      </c>
      <c r="G313" s="5">
        <v>0</v>
      </c>
    </row>
    <row r="314" spans="1:7" ht="15">
      <c r="A314" s="1"/>
      <c r="B314" s="1"/>
      <c r="C314" s="1">
        <v>313</v>
      </c>
      <c r="D314" s="1" t="s">
        <v>41</v>
      </c>
      <c r="E314" s="5">
        <v>59340</v>
      </c>
      <c r="F314" s="5">
        <v>0</v>
      </c>
      <c r="G314" s="5">
        <v>0</v>
      </c>
    </row>
    <row r="315" spans="1:7" ht="15">
      <c r="A315" s="9"/>
      <c r="B315" s="9"/>
      <c r="C315" s="9"/>
      <c r="D315" s="9" t="s">
        <v>25</v>
      </c>
      <c r="E315" s="10"/>
      <c r="F315" s="10"/>
      <c r="G315" s="10"/>
    </row>
    <row r="316" spans="1:7" ht="15">
      <c r="A316" s="9">
        <v>3</v>
      </c>
      <c r="B316" s="9"/>
      <c r="C316" s="9"/>
      <c r="D316" s="9" t="s">
        <v>37</v>
      </c>
      <c r="E316" s="10">
        <f>E317</f>
        <v>385702.38999999996</v>
      </c>
      <c r="F316" s="10">
        <f>F317</f>
        <v>219398.4</v>
      </c>
      <c r="G316" s="10">
        <f>G317</f>
        <v>219398.4</v>
      </c>
    </row>
    <row r="317" spans="1:7" ht="15">
      <c r="A317" s="9"/>
      <c r="B317" s="9">
        <v>31</v>
      </c>
      <c r="C317" s="9"/>
      <c r="D317" s="9" t="s">
        <v>38</v>
      </c>
      <c r="E317" s="10">
        <f>E318+E319</f>
        <v>385702.38999999996</v>
      </c>
      <c r="F317" s="10">
        <v>219398.4</v>
      </c>
      <c r="G317" s="10">
        <v>219398.4</v>
      </c>
    </row>
    <row r="318" spans="1:7" ht="15">
      <c r="A318" s="9"/>
      <c r="B318" s="9"/>
      <c r="C318" s="36">
        <v>311</v>
      </c>
      <c r="D318" s="36" t="s">
        <v>70</v>
      </c>
      <c r="E318" s="37">
        <v>329097.6</v>
      </c>
      <c r="F318" s="37">
        <v>0</v>
      </c>
      <c r="G318" s="37">
        <v>0</v>
      </c>
    </row>
    <row r="319" spans="1:7" ht="15">
      <c r="A319" s="1"/>
      <c r="B319" s="1"/>
      <c r="C319" s="1">
        <v>313</v>
      </c>
      <c r="D319" s="1" t="s">
        <v>41</v>
      </c>
      <c r="E319" s="5">
        <v>56604.79</v>
      </c>
      <c r="F319" s="5">
        <v>0</v>
      </c>
      <c r="G319" s="5">
        <v>0</v>
      </c>
    </row>
    <row r="320" spans="1:7" ht="15">
      <c r="A320" s="9"/>
      <c r="B320" s="9"/>
      <c r="C320" s="9"/>
      <c r="D320" s="9" t="s">
        <v>20</v>
      </c>
      <c r="E320" s="10"/>
      <c r="F320" s="10"/>
      <c r="G320" s="10"/>
    </row>
    <row r="321" spans="1:7" ht="15">
      <c r="A321" s="9">
        <v>3</v>
      </c>
      <c r="B321" s="9"/>
      <c r="C321" s="9"/>
      <c r="D321" s="9" t="s">
        <v>37</v>
      </c>
      <c r="E321" s="10">
        <f>E322+E327</f>
        <v>314810</v>
      </c>
      <c r="F321" s="10">
        <f>F322+F327</f>
        <v>305000</v>
      </c>
      <c r="G321" s="10">
        <f>G322+G327</f>
        <v>305000</v>
      </c>
    </row>
    <row r="322" spans="1:7" ht="15">
      <c r="A322" s="9"/>
      <c r="B322" s="9">
        <v>32</v>
      </c>
      <c r="C322" s="9"/>
      <c r="D322" s="9" t="s">
        <v>71</v>
      </c>
      <c r="E322" s="10">
        <f>E323+E324+E325+E326</f>
        <v>295310</v>
      </c>
      <c r="F322" s="10">
        <v>290000</v>
      </c>
      <c r="G322" s="10">
        <v>290000</v>
      </c>
    </row>
    <row r="323" spans="1:7" ht="15">
      <c r="A323" s="1"/>
      <c r="B323" s="1"/>
      <c r="C323" s="1">
        <v>321</v>
      </c>
      <c r="D323" s="1" t="s">
        <v>43</v>
      </c>
      <c r="E323" s="5">
        <v>51850</v>
      </c>
      <c r="F323" s="5">
        <v>0</v>
      </c>
      <c r="G323" s="5">
        <v>0</v>
      </c>
    </row>
    <row r="324" spans="1:7" ht="13.5" customHeight="1">
      <c r="A324" s="1"/>
      <c r="B324" s="1"/>
      <c r="C324" s="1">
        <v>322</v>
      </c>
      <c r="D324" s="1" t="s">
        <v>44</v>
      </c>
      <c r="E324" s="5">
        <v>168000</v>
      </c>
      <c r="F324" s="5">
        <v>0</v>
      </c>
      <c r="G324" s="5">
        <v>0</v>
      </c>
    </row>
    <row r="325" spans="1:7" ht="15">
      <c r="A325" s="1"/>
      <c r="B325" s="2"/>
      <c r="C325" s="1">
        <v>323</v>
      </c>
      <c r="D325" s="1" t="s">
        <v>45</v>
      </c>
      <c r="E325" s="5">
        <v>65000</v>
      </c>
      <c r="F325" s="5">
        <v>0</v>
      </c>
      <c r="G325" s="5">
        <v>0</v>
      </c>
    </row>
    <row r="326" spans="1:7" ht="15">
      <c r="A326" s="1"/>
      <c r="B326" s="1"/>
      <c r="C326" s="1">
        <v>329</v>
      </c>
      <c r="D326" s="1" t="s">
        <v>46</v>
      </c>
      <c r="E326" s="5">
        <v>10460</v>
      </c>
      <c r="F326" s="5">
        <v>0</v>
      </c>
      <c r="G326" s="5">
        <v>0</v>
      </c>
    </row>
    <row r="327" spans="1:7" ht="15">
      <c r="A327" s="1"/>
      <c r="B327" s="9">
        <v>34</v>
      </c>
      <c r="C327" s="1"/>
      <c r="D327" s="9" t="s">
        <v>47</v>
      </c>
      <c r="E327" s="10">
        <f>E328</f>
        <v>19500</v>
      </c>
      <c r="F327" s="10">
        <v>15000</v>
      </c>
      <c r="G327" s="10">
        <v>15000</v>
      </c>
    </row>
    <row r="328" spans="1:7" ht="15">
      <c r="A328" s="1"/>
      <c r="B328" s="1"/>
      <c r="C328" s="1">
        <v>343</v>
      </c>
      <c r="D328" s="1" t="s">
        <v>48</v>
      </c>
      <c r="E328" s="5">
        <v>19500</v>
      </c>
      <c r="F328" s="5">
        <v>0</v>
      </c>
      <c r="G328" s="5">
        <v>0</v>
      </c>
    </row>
    <row r="329" spans="1:7" ht="15">
      <c r="A329" s="1"/>
      <c r="B329" s="1"/>
      <c r="C329" s="1"/>
      <c r="D329" s="9" t="s">
        <v>25</v>
      </c>
      <c r="E329" s="10"/>
      <c r="F329" s="5"/>
      <c r="G329" s="5"/>
    </row>
    <row r="330" spans="1:7" ht="15">
      <c r="A330" s="9">
        <v>3</v>
      </c>
      <c r="B330" s="1"/>
      <c r="C330" s="1"/>
      <c r="D330" s="9" t="s">
        <v>114</v>
      </c>
      <c r="E330" s="10">
        <f>E331</f>
        <v>6672.12</v>
      </c>
      <c r="F330" s="10">
        <f>F331</f>
        <v>6672.12</v>
      </c>
      <c r="G330" s="10">
        <f>G331</f>
        <v>6672.12</v>
      </c>
    </row>
    <row r="331" spans="1:7" ht="15">
      <c r="A331" s="9"/>
      <c r="B331" s="9">
        <v>32</v>
      </c>
      <c r="C331" s="1"/>
      <c r="D331" s="9" t="s">
        <v>71</v>
      </c>
      <c r="E331" s="10">
        <f>E332</f>
        <v>6672.12</v>
      </c>
      <c r="F331" s="10">
        <v>6672.12</v>
      </c>
      <c r="G331" s="10">
        <v>6672.12</v>
      </c>
    </row>
    <row r="332" spans="1:7" ht="15">
      <c r="A332" s="9"/>
      <c r="B332" s="9"/>
      <c r="C332" s="36">
        <v>324</v>
      </c>
      <c r="D332" s="36" t="s">
        <v>126</v>
      </c>
      <c r="E332" s="5">
        <v>6672.12</v>
      </c>
      <c r="F332" s="5">
        <v>0</v>
      </c>
      <c r="G332" s="5">
        <v>0</v>
      </c>
    </row>
    <row r="333" spans="1:7" ht="15">
      <c r="A333" s="67"/>
      <c r="B333" s="67"/>
      <c r="C333" s="67"/>
      <c r="D333" s="41" t="s">
        <v>303</v>
      </c>
      <c r="E333" s="43">
        <f>E335</f>
        <v>22584</v>
      </c>
      <c r="F333" s="43">
        <f>F335</f>
        <v>20000</v>
      </c>
      <c r="G333" s="43">
        <f>G335</f>
        <v>25000</v>
      </c>
    </row>
    <row r="334" spans="1:7" ht="15">
      <c r="A334" s="50"/>
      <c r="B334" s="50"/>
      <c r="C334" s="50"/>
      <c r="D334" s="31" t="s">
        <v>122</v>
      </c>
      <c r="E334" s="32"/>
      <c r="F334" s="5"/>
      <c r="G334" s="5"/>
    </row>
    <row r="335" spans="1:7" ht="15">
      <c r="A335" s="9">
        <v>4</v>
      </c>
      <c r="B335" s="1"/>
      <c r="C335" s="1"/>
      <c r="D335" s="9" t="s">
        <v>116</v>
      </c>
      <c r="E335" s="10">
        <f>E336</f>
        <v>22584</v>
      </c>
      <c r="F335" s="10">
        <f>F336</f>
        <v>20000</v>
      </c>
      <c r="G335" s="10">
        <f>G336</f>
        <v>25000</v>
      </c>
    </row>
    <row r="336" spans="1:7" ht="15">
      <c r="A336" s="9"/>
      <c r="B336" s="9">
        <v>42</v>
      </c>
      <c r="C336" s="1"/>
      <c r="D336" s="9" t="s">
        <v>117</v>
      </c>
      <c r="E336" s="10">
        <f>E337+E338</f>
        <v>22584</v>
      </c>
      <c r="F336" s="10">
        <v>20000</v>
      </c>
      <c r="G336" s="10">
        <v>25000</v>
      </c>
    </row>
    <row r="337" spans="1:7" ht="15">
      <c r="A337" s="9"/>
      <c r="B337" s="9"/>
      <c r="C337" s="36">
        <v>422</v>
      </c>
      <c r="D337" s="36" t="s">
        <v>118</v>
      </c>
      <c r="E337" s="5">
        <v>15000</v>
      </c>
      <c r="F337" s="5">
        <v>0</v>
      </c>
      <c r="G337" s="5">
        <v>0</v>
      </c>
    </row>
    <row r="338" spans="1:7" ht="15">
      <c r="A338" s="9"/>
      <c r="B338" s="9"/>
      <c r="C338" s="36">
        <v>426</v>
      </c>
      <c r="D338" s="36" t="s">
        <v>119</v>
      </c>
      <c r="E338" s="5">
        <v>7584</v>
      </c>
      <c r="F338" s="5">
        <v>0</v>
      </c>
      <c r="G338" s="5">
        <v>0</v>
      </c>
    </row>
    <row r="339" spans="1:7" ht="15">
      <c r="A339" s="73"/>
      <c r="B339" s="73"/>
      <c r="C339" s="74"/>
      <c r="D339" s="73" t="s">
        <v>131</v>
      </c>
      <c r="E339" s="92">
        <f>E340+E359+E423+E442</f>
        <v>1082980.94</v>
      </c>
      <c r="F339" s="92">
        <f>F340+F359+F423+F442</f>
        <v>832010.94</v>
      </c>
      <c r="G339" s="92">
        <f>G340+G359+G423+G442</f>
        <v>775260.94</v>
      </c>
    </row>
    <row r="340" spans="1:7" ht="15">
      <c r="A340" s="47"/>
      <c r="B340" s="47"/>
      <c r="C340" s="47"/>
      <c r="D340" s="47" t="s">
        <v>135</v>
      </c>
      <c r="E340" s="48">
        <f>E343+E348+E354</f>
        <v>222500</v>
      </c>
      <c r="F340" s="48">
        <f>F342</f>
        <v>167500</v>
      </c>
      <c r="G340" s="48">
        <f>G342</f>
        <v>174500</v>
      </c>
    </row>
    <row r="341" spans="1:7" ht="15">
      <c r="A341" s="47"/>
      <c r="B341" s="47"/>
      <c r="C341" s="47"/>
      <c r="D341" s="47" t="s">
        <v>292</v>
      </c>
      <c r="E341" s="48"/>
      <c r="F341" s="48"/>
      <c r="G341" s="48"/>
    </row>
    <row r="342" spans="1:7" ht="15">
      <c r="A342" s="9"/>
      <c r="B342" s="9"/>
      <c r="C342" s="9"/>
      <c r="D342" s="49" t="s">
        <v>178</v>
      </c>
      <c r="E342" s="10">
        <f>E343+E348+E354</f>
        <v>222500</v>
      </c>
      <c r="F342" s="10">
        <f>F343+F348+F354</f>
        <v>167500</v>
      </c>
      <c r="G342" s="10">
        <f>G343+G348+G354</f>
        <v>174500</v>
      </c>
    </row>
    <row r="343" spans="1:7" ht="15">
      <c r="A343" s="18"/>
      <c r="B343" s="75"/>
      <c r="C343" s="18"/>
      <c r="D343" s="18" t="s">
        <v>211</v>
      </c>
      <c r="E343" s="19">
        <f>E345</f>
        <v>200000</v>
      </c>
      <c r="F343" s="19">
        <f>F345</f>
        <v>160000</v>
      </c>
      <c r="G343" s="19">
        <f>G345</f>
        <v>165000</v>
      </c>
    </row>
    <row r="344" spans="1:7" ht="15">
      <c r="A344" s="9"/>
      <c r="B344" s="9"/>
      <c r="C344" s="9"/>
      <c r="D344" s="9" t="s">
        <v>20</v>
      </c>
      <c r="E344" s="10"/>
      <c r="F344" s="10"/>
      <c r="G344" s="10"/>
    </row>
    <row r="345" spans="1:7" ht="15">
      <c r="A345" s="9">
        <v>3</v>
      </c>
      <c r="B345" s="9"/>
      <c r="C345" s="9"/>
      <c r="D345" s="9" t="s">
        <v>37</v>
      </c>
      <c r="E345" s="10">
        <f>E346</f>
        <v>200000</v>
      </c>
      <c r="F345" s="10">
        <f>F346</f>
        <v>160000</v>
      </c>
      <c r="G345" s="10">
        <f>G346</f>
        <v>165000</v>
      </c>
    </row>
    <row r="346" spans="1:7" ht="15">
      <c r="A346" s="9"/>
      <c r="B346" s="9">
        <v>38</v>
      </c>
      <c r="C346" s="9"/>
      <c r="D346" s="9" t="s">
        <v>54</v>
      </c>
      <c r="E346" s="10">
        <f>E347</f>
        <v>200000</v>
      </c>
      <c r="F346" s="10">
        <v>160000</v>
      </c>
      <c r="G346" s="10">
        <v>165000</v>
      </c>
    </row>
    <row r="347" spans="1:9" ht="15">
      <c r="A347" s="1"/>
      <c r="B347" s="1"/>
      <c r="C347" s="1">
        <v>381</v>
      </c>
      <c r="D347" s="1" t="s">
        <v>55</v>
      </c>
      <c r="E347" s="5">
        <v>200000</v>
      </c>
      <c r="F347" s="5">
        <v>0</v>
      </c>
      <c r="G347" s="5">
        <v>0</v>
      </c>
      <c r="I347" s="64"/>
    </row>
    <row r="348" spans="1:7" ht="15">
      <c r="A348" s="18"/>
      <c r="B348" s="18"/>
      <c r="C348" s="18"/>
      <c r="D348" s="18" t="s">
        <v>179</v>
      </c>
      <c r="E348" s="19">
        <f>E350</f>
        <v>20000</v>
      </c>
      <c r="F348" s="19">
        <f>F350</f>
        <v>5000</v>
      </c>
      <c r="G348" s="19">
        <f>G350</f>
        <v>7000</v>
      </c>
    </row>
    <row r="349" spans="1:7" ht="15">
      <c r="A349" s="9"/>
      <c r="B349" s="9"/>
      <c r="C349" s="9"/>
      <c r="D349" s="9" t="s">
        <v>20</v>
      </c>
      <c r="E349" s="10"/>
      <c r="F349" s="10"/>
      <c r="G349" s="10"/>
    </row>
    <row r="350" spans="1:7" ht="15">
      <c r="A350" s="9">
        <v>3</v>
      </c>
      <c r="B350" s="9"/>
      <c r="C350" s="9"/>
      <c r="D350" s="9" t="s">
        <v>37</v>
      </c>
      <c r="E350" s="10">
        <f>E351</f>
        <v>20000</v>
      </c>
      <c r="F350" s="10">
        <f>F351</f>
        <v>5000</v>
      </c>
      <c r="G350" s="10">
        <f>G351</f>
        <v>7000</v>
      </c>
    </row>
    <row r="351" spans="1:7" ht="15">
      <c r="A351" s="9"/>
      <c r="B351" s="9">
        <v>32</v>
      </c>
      <c r="C351" s="9"/>
      <c r="D351" s="9" t="s">
        <v>42</v>
      </c>
      <c r="E351" s="10">
        <f>E353+E352</f>
        <v>20000</v>
      </c>
      <c r="F351" s="10">
        <v>5000</v>
      </c>
      <c r="G351" s="10">
        <v>7000</v>
      </c>
    </row>
    <row r="352" spans="1:7" ht="15">
      <c r="A352" s="9"/>
      <c r="B352" s="9"/>
      <c r="C352" s="36">
        <v>323</v>
      </c>
      <c r="D352" s="36" t="s">
        <v>132</v>
      </c>
      <c r="E352" s="37">
        <v>10000</v>
      </c>
      <c r="F352" s="37">
        <v>0</v>
      </c>
      <c r="G352" s="37">
        <v>0</v>
      </c>
    </row>
    <row r="353" spans="1:7" ht="15">
      <c r="A353" s="1"/>
      <c r="B353" s="1"/>
      <c r="C353" s="1">
        <v>329</v>
      </c>
      <c r="D353" s="1" t="s">
        <v>46</v>
      </c>
      <c r="E353" s="5">
        <v>10000</v>
      </c>
      <c r="F353" s="5">
        <v>0</v>
      </c>
      <c r="G353" s="5">
        <v>0</v>
      </c>
    </row>
    <row r="354" spans="1:7" ht="15">
      <c r="A354" s="18"/>
      <c r="B354" s="18"/>
      <c r="C354" s="18"/>
      <c r="D354" s="18" t="s">
        <v>288</v>
      </c>
      <c r="E354" s="19">
        <f>E356</f>
        <v>2500</v>
      </c>
      <c r="F354" s="19">
        <f>F356</f>
        <v>2500</v>
      </c>
      <c r="G354" s="19">
        <f>G356</f>
        <v>2500</v>
      </c>
    </row>
    <row r="355" spans="1:7" ht="15">
      <c r="A355" s="9"/>
      <c r="B355" s="9"/>
      <c r="C355" s="9"/>
      <c r="D355" s="9" t="s">
        <v>20</v>
      </c>
      <c r="E355" s="10"/>
      <c r="F355" s="10"/>
      <c r="G355" s="10"/>
    </row>
    <row r="356" spans="1:7" ht="15">
      <c r="A356" s="9">
        <v>3</v>
      </c>
      <c r="B356" s="9"/>
      <c r="C356" s="9"/>
      <c r="D356" s="9" t="s">
        <v>37</v>
      </c>
      <c r="E356" s="10">
        <f>E357</f>
        <v>2500</v>
      </c>
      <c r="F356" s="10">
        <f>F357</f>
        <v>2500</v>
      </c>
      <c r="G356" s="10">
        <f>G357</f>
        <v>2500</v>
      </c>
    </row>
    <row r="357" spans="1:7" ht="15">
      <c r="A357" s="9"/>
      <c r="B357" s="9">
        <v>38</v>
      </c>
      <c r="C357" s="9"/>
      <c r="D357" s="9" t="s">
        <v>54</v>
      </c>
      <c r="E357" s="10">
        <f>E358</f>
        <v>2500</v>
      </c>
      <c r="F357" s="10">
        <v>2500</v>
      </c>
      <c r="G357" s="10">
        <v>2500</v>
      </c>
    </row>
    <row r="358" spans="1:9" ht="15">
      <c r="A358" s="1"/>
      <c r="B358" s="1"/>
      <c r="C358" s="1">
        <v>381</v>
      </c>
      <c r="D358" s="1" t="s">
        <v>55</v>
      </c>
      <c r="E358" s="5">
        <v>2500</v>
      </c>
      <c r="F358" s="5">
        <v>0</v>
      </c>
      <c r="G358" s="5">
        <v>0</v>
      </c>
      <c r="I358" s="56"/>
    </row>
    <row r="359" spans="1:7" ht="15">
      <c r="A359" s="84"/>
      <c r="B359" s="84"/>
      <c r="C359" s="84"/>
      <c r="D359" s="85" t="s">
        <v>187</v>
      </c>
      <c r="E359" s="91">
        <f>E360+E367+E381+E392</f>
        <v>626600</v>
      </c>
      <c r="F359" s="91">
        <f>F360+F367+F381+F392</f>
        <v>499000</v>
      </c>
      <c r="G359" s="91">
        <f>G360+G367+G381+G392</f>
        <v>453000</v>
      </c>
    </row>
    <row r="360" spans="1:7" ht="15">
      <c r="A360" s="58"/>
      <c r="B360" s="58"/>
      <c r="C360" s="58"/>
      <c r="D360" s="58" t="s">
        <v>180</v>
      </c>
      <c r="E360" s="59">
        <f>E362</f>
        <v>183600</v>
      </c>
      <c r="F360" s="59">
        <f>F362</f>
        <v>160000</v>
      </c>
      <c r="G360" s="59">
        <f>G362</f>
        <v>150000</v>
      </c>
    </row>
    <row r="361" spans="1:7" ht="15">
      <c r="A361" s="58"/>
      <c r="B361" s="58"/>
      <c r="C361" s="58"/>
      <c r="D361" s="58" t="s">
        <v>75</v>
      </c>
      <c r="E361" s="59"/>
      <c r="F361" s="59"/>
      <c r="G361" s="59"/>
    </row>
    <row r="362" spans="1:7" ht="15">
      <c r="A362" s="58"/>
      <c r="B362" s="58"/>
      <c r="C362" s="58"/>
      <c r="D362" s="58" t="s">
        <v>181</v>
      </c>
      <c r="E362" s="59">
        <f>E364</f>
        <v>183600</v>
      </c>
      <c r="F362" s="59">
        <f>F364</f>
        <v>160000</v>
      </c>
      <c r="G362" s="59">
        <f>G364</f>
        <v>150000</v>
      </c>
    </row>
    <row r="363" spans="1:7" ht="15">
      <c r="A363" s="9"/>
      <c r="B363" s="9"/>
      <c r="C363" s="9"/>
      <c r="D363" s="9" t="s">
        <v>20</v>
      </c>
      <c r="E363" s="10"/>
      <c r="F363" s="10"/>
      <c r="G363" s="10"/>
    </row>
    <row r="364" spans="1:7" ht="15">
      <c r="A364" s="9">
        <v>3</v>
      </c>
      <c r="B364" s="9"/>
      <c r="C364" s="9"/>
      <c r="D364" s="9" t="s">
        <v>37</v>
      </c>
      <c r="E364" s="10">
        <f>E365</f>
        <v>183600</v>
      </c>
      <c r="F364" s="10">
        <f>F365</f>
        <v>160000</v>
      </c>
      <c r="G364" s="10">
        <f>G365</f>
        <v>150000</v>
      </c>
    </row>
    <row r="365" spans="1:7" ht="15">
      <c r="A365" s="9"/>
      <c r="B365" s="9">
        <v>38</v>
      </c>
      <c r="C365" s="9"/>
      <c r="D365" s="9" t="s">
        <v>54</v>
      </c>
      <c r="E365" s="10">
        <f>E366</f>
        <v>183600</v>
      </c>
      <c r="F365" s="10">
        <v>160000</v>
      </c>
      <c r="G365" s="10">
        <v>150000</v>
      </c>
    </row>
    <row r="366" spans="1:7" ht="15">
      <c r="A366" s="1"/>
      <c r="B366" s="1"/>
      <c r="C366" s="1">
        <v>381</v>
      </c>
      <c r="D366" s="1" t="s">
        <v>55</v>
      </c>
      <c r="E366" s="5">
        <v>183600</v>
      </c>
      <c r="F366" s="5">
        <v>0</v>
      </c>
      <c r="G366" s="5">
        <v>0</v>
      </c>
    </row>
    <row r="367" spans="1:7" ht="15">
      <c r="A367" s="29"/>
      <c r="B367" s="29"/>
      <c r="C367" s="29"/>
      <c r="D367" s="29" t="s">
        <v>182</v>
      </c>
      <c r="E367" s="30">
        <f>E369+E376</f>
        <v>181000</v>
      </c>
      <c r="F367" s="30">
        <f>F369+F376</f>
        <v>146000</v>
      </c>
      <c r="G367" s="30">
        <f>G369+G376</f>
        <v>120000</v>
      </c>
    </row>
    <row r="368" spans="1:7" ht="15">
      <c r="A368" s="29"/>
      <c r="B368" s="29"/>
      <c r="C368" s="29"/>
      <c r="D368" s="29" t="s">
        <v>75</v>
      </c>
      <c r="E368" s="30"/>
      <c r="F368" s="30"/>
      <c r="G368" s="30"/>
    </row>
    <row r="369" spans="1:7" ht="15">
      <c r="A369" s="29"/>
      <c r="B369" s="29"/>
      <c r="C369" s="29"/>
      <c r="D369" s="29" t="s">
        <v>183</v>
      </c>
      <c r="E369" s="30">
        <f>E371</f>
        <v>29000</v>
      </c>
      <c r="F369" s="30">
        <f>F371</f>
        <v>26000</v>
      </c>
      <c r="G369" s="30">
        <f>G371</f>
        <v>20000</v>
      </c>
    </row>
    <row r="370" spans="1:7" ht="15">
      <c r="A370" s="9"/>
      <c r="B370" s="9"/>
      <c r="C370" s="9"/>
      <c r="D370" s="9" t="s">
        <v>20</v>
      </c>
      <c r="E370" s="10"/>
      <c r="F370" s="10"/>
      <c r="G370" s="10"/>
    </row>
    <row r="371" spans="1:7" ht="15">
      <c r="A371" s="9">
        <v>3</v>
      </c>
      <c r="B371" s="9"/>
      <c r="C371" s="9"/>
      <c r="D371" s="9" t="s">
        <v>37</v>
      </c>
      <c r="E371" s="10">
        <f>E372+E374</f>
        <v>29000</v>
      </c>
      <c r="F371" s="10">
        <f>F372+F374</f>
        <v>26000</v>
      </c>
      <c r="G371" s="10">
        <f>G372+G374</f>
        <v>20000</v>
      </c>
    </row>
    <row r="372" spans="1:7" ht="15">
      <c r="A372" s="9"/>
      <c r="B372" s="9">
        <v>32</v>
      </c>
      <c r="C372" s="9"/>
      <c r="D372" s="9" t="s">
        <v>71</v>
      </c>
      <c r="E372" s="10">
        <f>E373</f>
        <v>14000</v>
      </c>
      <c r="F372" s="10">
        <v>14000</v>
      </c>
      <c r="G372" s="10">
        <v>10000</v>
      </c>
    </row>
    <row r="373" spans="1:7" ht="15">
      <c r="A373" s="9"/>
      <c r="B373" s="9"/>
      <c r="C373" s="36">
        <v>323</v>
      </c>
      <c r="D373" s="36" t="s">
        <v>137</v>
      </c>
      <c r="E373" s="37">
        <v>14000</v>
      </c>
      <c r="F373" s="37">
        <v>0</v>
      </c>
      <c r="G373" s="37">
        <v>0</v>
      </c>
    </row>
    <row r="374" spans="1:7" ht="15">
      <c r="A374" s="9"/>
      <c r="B374" s="9">
        <v>38</v>
      </c>
      <c r="C374" s="9"/>
      <c r="D374" s="9" t="s">
        <v>54</v>
      </c>
      <c r="E374" s="10">
        <f>E375</f>
        <v>15000</v>
      </c>
      <c r="F374" s="10">
        <v>12000</v>
      </c>
      <c r="G374" s="10">
        <v>10000</v>
      </c>
    </row>
    <row r="375" spans="1:7" ht="15">
      <c r="A375" s="1"/>
      <c r="B375" s="1"/>
      <c r="C375" s="1">
        <v>381</v>
      </c>
      <c r="D375" s="1" t="s">
        <v>55</v>
      </c>
      <c r="E375" s="5">
        <v>15000</v>
      </c>
      <c r="F375" s="5">
        <v>0</v>
      </c>
      <c r="G375" s="5">
        <v>0</v>
      </c>
    </row>
    <row r="376" spans="1:7" ht="15">
      <c r="A376" s="29"/>
      <c r="B376" s="29"/>
      <c r="C376" s="29"/>
      <c r="D376" s="29" t="s">
        <v>184</v>
      </c>
      <c r="E376" s="30">
        <f>E378</f>
        <v>152000</v>
      </c>
      <c r="F376" s="30">
        <f>F378</f>
        <v>120000</v>
      </c>
      <c r="G376" s="30">
        <f>G378</f>
        <v>100000</v>
      </c>
    </row>
    <row r="377" spans="1:9" ht="15">
      <c r="A377" s="9"/>
      <c r="B377" s="9"/>
      <c r="C377" s="9"/>
      <c r="D377" s="9" t="s">
        <v>31</v>
      </c>
      <c r="E377" s="10"/>
      <c r="F377" s="10"/>
      <c r="G377" s="10"/>
      <c r="I377" s="64"/>
    </row>
    <row r="378" spans="1:7" ht="15">
      <c r="A378" s="9">
        <v>3</v>
      </c>
      <c r="B378" s="9"/>
      <c r="C378" s="9"/>
      <c r="D378" s="9" t="s">
        <v>37</v>
      </c>
      <c r="E378" s="10">
        <f>E379</f>
        <v>152000</v>
      </c>
      <c r="F378" s="10">
        <f>F379</f>
        <v>120000</v>
      </c>
      <c r="G378" s="10">
        <f>G379</f>
        <v>100000</v>
      </c>
    </row>
    <row r="379" spans="1:7" ht="15">
      <c r="A379" s="9"/>
      <c r="B379" s="9">
        <v>38</v>
      </c>
      <c r="C379" s="9"/>
      <c r="D379" s="9" t="s">
        <v>54</v>
      </c>
      <c r="E379" s="10">
        <f>E380</f>
        <v>152000</v>
      </c>
      <c r="F379" s="10">
        <v>120000</v>
      </c>
      <c r="G379" s="10">
        <v>100000</v>
      </c>
    </row>
    <row r="380" spans="1:7" ht="15">
      <c r="A380" s="1"/>
      <c r="B380" s="1"/>
      <c r="C380" s="1">
        <v>382</v>
      </c>
      <c r="D380" s="1" t="s">
        <v>56</v>
      </c>
      <c r="E380" s="5">
        <v>152000</v>
      </c>
      <c r="F380" s="5">
        <v>0</v>
      </c>
      <c r="G380" s="5">
        <v>0</v>
      </c>
    </row>
    <row r="381" spans="1:7" ht="15">
      <c r="A381" s="79"/>
      <c r="B381" s="79"/>
      <c r="C381" s="79"/>
      <c r="D381" s="82" t="s">
        <v>185</v>
      </c>
      <c r="E381" s="83">
        <f>E383</f>
        <v>47000</v>
      </c>
      <c r="F381" s="83">
        <f>F383</f>
        <v>45000</v>
      </c>
      <c r="G381" s="83">
        <f>G383</f>
        <v>46000</v>
      </c>
    </row>
    <row r="382" spans="1:7" ht="15">
      <c r="A382" s="79"/>
      <c r="B382" s="79"/>
      <c r="C382" s="79"/>
      <c r="D382" s="82" t="s">
        <v>293</v>
      </c>
      <c r="E382" s="80"/>
      <c r="F382" s="80"/>
      <c r="G382" s="80"/>
    </row>
    <row r="383" spans="1:7" ht="15">
      <c r="A383" s="79"/>
      <c r="B383" s="79"/>
      <c r="C383" s="79"/>
      <c r="D383" s="82" t="s">
        <v>186</v>
      </c>
      <c r="E383" s="83">
        <f>E385</f>
        <v>47000</v>
      </c>
      <c r="F383" s="83">
        <f>F385</f>
        <v>45000</v>
      </c>
      <c r="G383" s="83">
        <f>G385</f>
        <v>46000</v>
      </c>
    </row>
    <row r="384" spans="1:7" ht="15">
      <c r="A384" s="50"/>
      <c r="B384" s="50"/>
      <c r="C384" s="50"/>
      <c r="D384" s="31" t="s">
        <v>20</v>
      </c>
      <c r="E384" s="32"/>
      <c r="F384" s="51"/>
      <c r="G384" s="51"/>
    </row>
    <row r="385" spans="1:7" ht="15">
      <c r="A385" s="9">
        <v>3</v>
      </c>
      <c r="B385" s="1"/>
      <c r="C385" s="1"/>
      <c r="D385" s="9" t="s">
        <v>114</v>
      </c>
      <c r="E385" s="10">
        <f>E386+E388+E390</f>
        <v>47000</v>
      </c>
      <c r="F385" s="10">
        <f>F386+F388+F390</f>
        <v>45000</v>
      </c>
      <c r="G385" s="10">
        <f>G386+G388+G390</f>
        <v>46000</v>
      </c>
    </row>
    <row r="386" spans="1:7" ht="15">
      <c r="A386" s="1"/>
      <c r="B386" s="9">
        <v>32</v>
      </c>
      <c r="C386" s="1"/>
      <c r="D386" s="9" t="s">
        <v>71</v>
      </c>
      <c r="E386" s="10">
        <f>E387</f>
        <v>7000</v>
      </c>
      <c r="F386" s="10">
        <v>5000</v>
      </c>
      <c r="G386" s="10">
        <v>1000</v>
      </c>
    </row>
    <row r="387" spans="1:7" ht="15">
      <c r="A387" s="1"/>
      <c r="B387" s="1"/>
      <c r="C387" s="1">
        <v>323</v>
      </c>
      <c r="D387" s="9" t="s">
        <v>137</v>
      </c>
      <c r="E387" s="5">
        <v>7000</v>
      </c>
      <c r="F387" s="5">
        <v>0</v>
      </c>
      <c r="G387" s="5">
        <v>0</v>
      </c>
    </row>
    <row r="388" spans="1:7" ht="15">
      <c r="A388" s="1"/>
      <c r="B388" s="9">
        <v>37</v>
      </c>
      <c r="C388" s="1"/>
      <c r="D388" s="9" t="s">
        <v>144</v>
      </c>
      <c r="E388" s="10">
        <f>E389</f>
        <v>20000</v>
      </c>
      <c r="F388" s="10">
        <v>30000</v>
      </c>
      <c r="G388" s="10">
        <v>40000</v>
      </c>
    </row>
    <row r="389" spans="1:7" ht="15">
      <c r="A389" s="1"/>
      <c r="B389" s="1"/>
      <c r="C389" s="1">
        <v>372</v>
      </c>
      <c r="D389" s="36" t="s">
        <v>145</v>
      </c>
      <c r="E389" s="5">
        <v>20000</v>
      </c>
      <c r="F389" s="5">
        <v>0</v>
      </c>
      <c r="G389" s="5">
        <v>0</v>
      </c>
    </row>
    <row r="390" spans="1:7" ht="15">
      <c r="A390" s="1"/>
      <c r="B390" s="9">
        <v>38</v>
      </c>
      <c r="C390" s="1"/>
      <c r="D390" s="9" t="s">
        <v>142</v>
      </c>
      <c r="E390" s="10">
        <f>E391</f>
        <v>20000</v>
      </c>
      <c r="F390" s="10">
        <v>10000</v>
      </c>
      <c r="G390" s="10">
        <v>5000</v>
      </c>
    </row>
    <row r="391" spans="1:7" ht="15">
      <c r="A391" s="1"/>
      <c r="B391" s="1"/>
      <c r="C391" s="1">
        <v>381</v>
      </c>
      <c r="D391" s="1" t="s">
        <v>143</v>
      </c>
      <c r="E391" s="5">
        <v>20000</v>
      </c>
      <c r="F391" s="5">
        <v>0</v>
      </c>
      <c r="G391" s="5">
        <v>0</v>
      </c>
    </row>
    <row r="392" spans="1:7" ht="15">
      <c r="A392" s="88"/>
      <c r="B392" s="88"/>
      <c r="C392" s="88"/>
      <c r="D392" s="89" t="s">
        <v>267</v>
      </c>
      <c r="E392" s="90">
        <f>E395+E399+E403+E407+E411+E415+E419</f>
        <v>215000</v>
      </c>
      <c r="F392" s="90">
        <f>F395+F399+F403+F407+F411+F415+F419</f>
        <v>148000</v>
      </c>
      <c r="G392" s="90">
        <f>G395+G399+G403+G407+G411+G415</f>
        <v>137000</v>
      </c>
    </row>
    <row r="393" spans="1:7" ht="15">
      <c r="A393" s="86"/>
      <c r="B393" s="86"/>
      <c r="C393" s="86"/>
      <c r="D393" s="47" t="s">
        <v>224</v>
      </c>
      <c r="E393" s="87"/>
      <c r="F393" s="87"/>
      <c r="G393" s="87"/>
    </row>
    <row r="394" spans="1:7" ht="15">
      <c r="A394" s="86"/>
      <c r="B394" s="86"/>
      <c r="C394" s="86"/>
      <c r="D394" s="47" t="s">
        <v>20</v>
      </c>
      <c r="E394" s="87"/>
      <c r="F394" s="87"/>
      <c r="G394" s="87"/>
    </row>
    <row r="395" spans="1:7" ht="15">
      <c r="A395" s="86"/>
      <c r="B395" s="86"/>
      <c r="C395" s="86"/>
      <c r="D395" s="47" t="s">
        <v>188</v>
      </c>
      <c r="E395" s="48">
        <f aca="true" t="shared" si="8" ref="E395:G396">E396</f>
        <v>7000</v>
      </c>
      <c r="F395" s="48">
        <f t="shared" si="8"/>
        <v>5000</v>
      </c>
      <c r="G395" s="48">
        <f t="shared" si="8"/>
        <v>5000</v>
      </c>
    </row>
    <row r="396" spans="1:7" ht="15">
      <c r="A396" s="9">
        <v>3</v>
      </c>
      <c r="B396" s="1"/>
      <c r="C396" s="1"/>
      <c r="D396" s="9" t="s">
        <v>114</v>
      </c>
      <c r="E396" s="10">
        <f t="shared" si="8"/>
        <v>7000</v>
      </c>
      <c r="F396" s="10">
        <f t="shared" si="8"/>
        <v>5000</v>
      </c>
      <c r="G396" s="10">
        <f t="shared" si="8"/>
        <v>5000</v>
      </c>
    </row>
    <row r="397" spans="1:7" ht="15">
      <c r="A397" s="1"/>
      <c r="B397" s="9">
        <v>38</v>
      </c>
      <c r="C397" s="1"/>
      <c r="D397" s="9" t="s">
        <v>142</v>
      </c>
      <c r="E397" s="10">
        <f>E398</f>
        <v>7000</v>
      </c>
      <c r="F397" s="10">
        <v>5000</v>
      </c>
      <c r="G397" s="10">
        <v>5000</v>
      </c>
    </row>
    <row r="398" spans="1:7" ht="15">
      <c r="A398" s="1"/>
      <c r="B398" s="1"/>
      <c r="C398" s="1">
        <v>381</v>
      </c>
      <c r="D398" s="1" t="s">
        <v>143</v>
      </c>
      <c r="E398" s="5">
        <v>7000</v>
      </c>
      <c r="F398" s="5">
        <v>0</v>
      </c>
      <c r="G398" s="5">
        <v>0</v>
      </c>
    </row>
    <row r="399" spans="1:7" ht="15">
      <c r="A399" s="86"/>
      <c r="B399" s="86"/>
      <c r="C399" s="86"/>
      <c r="D399" s="47" t="s">
        <v>304</v>
      </c>
      <c r="E399" s="48">
        <f aca="true" t="shared" si="9" ref="E399:G400">E400</f>
        <v>60000</v>
      </c>
      <c r="F399" s="48">
        <f t="shared" si="9"/>
        <v>50000</v>
      </c>
      <c r="G399" s="48">
        <f t="shared" si="9"/>
        <v>50000</v>
      </c>
    </row>
    <row r="400" spans="1:7" ht="15">
      <c r="A400" s="9">
        <v>3</v>
      </c>
      <c r="B400" s="1"/>
      <c r="C400" s="1"/>
      <c r="D400" s="9" t="s">
        <v>114</v>
      </c>
      <c r="E400" s="10">
        <f t="shared" si="9"/>
        <v>60000</v>
      </c>
      <c r="F400" s="10">
        <f t="shared" si="9"/>
        <v>50000</v>
      </c>
      <c r="G400" s="10">
        <f t="shared" si="9"/>
        <v>50000</v>
      </c>
    </row>
    <row r="401" spans="1:7" ht="15">
      <c r="A401" s="1"/>
      <c r="B401" s="9">
        <v>38</v>
      </c>
      <c r="C401" s="1"/>
      <c r="D401" s="9" t="s">
        <v>142</v>
      </c>
      <c r="E401" s="10">
        <f>E402</f>
        <v>60000</v>
      </c>
      <c r="F401" s="10">
        <v>50000</v>
      </c>
      <c r="G401" s="10">
        <v>50000</v>
      </c>
    </row>
    <row r="402" spans="1:7" ht="15">
      <c r="A402" s="1"/>
      <c r="B402" s="1"/>
      <c r="C402" s="1">
        <v>382</v>
      </c>
      <c r="D402" s="1" t="s">
        <v>56</v>
      </c>
      <c r="E402" s="5">
        <v>60000</v>
      </c>
      <c r="F402" s="5">
        <v>0</v>
      </c>
      <c r="G402" s="5">
        <v>0</v>
      </c>
    </row>
    <row r="403" spans="1:7" ht="15">
      <c r="A403" s="86"/>
      <c r="B403" s="86"/>
      <c r="C403" s="86"/>
      <c r="D403" s="47" t="s">
        <v>225</v>
      </c>
      <c r="E403" s="48">
        <f aca="true" t="shared" si="10" ref="E403:G404">E404</f>
        <v>80000</v>
      </c>
      <c r="F403" s="48">
        <f t="shared" si="10"/>
        <v>50000</v>
      </c>
      <c r="G403" s="48">
        <f t="shared" si="10"/>
        <v>50000</v>
      </c>
    </row>
    <row r="404" spans="1:7" ht="15">
      <c r="A404" s="9">
        <v>3</v>
      </c>
      <c r="B404" s="1"/>
      <c r="C404" s="1"/>
      <c r="D404" s="9" t="s">
        <v>114</v>
      </c>
      <c r="E404" s="10">
        <f t="shared" si="10"/>
        <v>80000</v>
      </c>
      <c r="F404" s="10">
        <f t="shared" si="10"/>
        <v>50000</v>
      </c>
      <c r="G404" s="10">
        <f t="shared" si="10"/>
        <v>50000</v>
      </c>
    </row>
    <row r="405" spans="1:7" ht="15">
      <c r="A405" s="1"/>
      <c r="B405" s="9">
        <v>38</v>
      </c>
      <c r="C405" s="1"/>
      <c r="D405" s="9" t="s">
        <v>142</v>
      </c>
      <c r="E405" s="10">
        <f>E406</f>
        <v>80000</v>
      </c>
      <c r="F405" s="10">
        <v>50000</v>
      </c>
      <c r="G405" s="10">
        <v>50000</v>
      </c>
    </row>
    <row r="406" spans="1:7" ht="15">
      <c r="A406" s="1"/>
      <c r="B406" s="1"/>
      <c r="C406" s="1">
        <v>382</v>
      </c>
      <c r="D406" s="1" t="s">
        <v>56</v>
      </c>
      <c r="E406" s="5">
        <v>80000</v>
      </c>
      <c r="F406" s="5">
        <v>0</v>
      </c>
      <c r="G406" s="5">
        <v>0</v>
      </c>
    </row>
    <row r="407" spans="1:7" ht="15">
      <c r="A407" s="86"/>
      <c r="B407" s="86"/>
      <c r="C407" s="86"/>
      <c r="D407" s="47" t="s">
        <v>226</v>
      </c>
      <c r="E407" s="48">
        <f aca="true" t="shared" si="11" ref="E407:G408">E408</f>
        <v>5000</v>
      </c>
      <c r="F407" s="48">
        <f t="shared" si="11"/>
        <v>3000</v>
      </c>
      <c r="G407" s="48">
        <f t="shared" si="11"/>
        <v>2000</v>
      </c>
    </row>
    <row r="408" spans="1:7" ht="15">
      <c r="A408" s="31">
        <v>3</v>
      </c>
      <c r="B408" s="50"/>
      <c r="C408" s="50"/>
      <c r="D408" s="31" t="s">
        <v>114</v>
      </c>
      <c r="E408" s="32">
        <f t="shared" si="11"/>
        <v>5000</v>
      </c>
      <c r="F408" s="32">
        <f t="shared" si="11"/>
        <v>3000</v>
      </c>
      <c r="G408" s="32">
        <f t="shared" si="11"/>
        <v>2000</v>
      </c>
    </row>
    <row r="409" spans="1:7" ht="15">
      <c r="A409" s="50"/>
      <c r="B409" s="31">
        <v>36</v>
      </c>
      <c r="C409" s="50"/>
      <c r="D409" s="31" t="s">
        <v>156</v>
      </c>
      <c r="E409" s="32">
        <f>E410</f>
        <v>5000</v>
      </c>
      <c r="F409" s="32">
        <v>3000</v>
      </c>
      <c r="G409" s="32">
        <v>2000</v>
      </c>
    </row>
    <row r="410" spans="1:7" ht="15">
      <c r="A410" s="50"/>
      <c r="B410" s="50"/>
      <c r="C410" s="50">
        <v>363</v>
      </c>
      <c r="D410" s="40" t="s">
        <v>189</v>
      </c>
      <c r="E410" s="51">
        <v>5000</v>
      </c>
      <c r="F410" s="51">
        <v>0</v>
      </c>
      <c r="G410" s="51">
        <v>0</v>
      </c>
    </row>
    <row r="411" spans="1:7" ht="15">
      <c r="A411" s="86"/>
      <c r="B411" s="86"/>
      <c r="C411" s="86"/>
      <c r="D411" s="47" t="s">
        <v>190</v>
      </c>
      <c r="E411" s="48">
        <f aca="true" t="shared" si="12" ref="E411:G412">E412</f>
        <v>45000</v>
      </c>
      <c r="F411" s="48">
        <f t="shared" si="12"/>
        <v>30000</v>
      </c>
      <c r="G411" s="48">
        <f t="shared" si="12"/>
        <v>25000</v>
      </c>
    </row>
    <row r="412" spans="1:7" ht="15">
      <c r="A412" s="31">
        <v>3</v>
      </c>
      <c r="B412" s="50"/>
      <c r="C412" s="50"/>
      <c r="D412" s="31" t="s">
        <v>37</v>
      </c>
      <c r="E412" s="32">
        <f t="shared" si="12"/>
        <v>45000</v>
      </c>
      <c r="F412" s="32">
        <f t="shared" si="12"/>
        <v>30000</v>
      </c>
      <c r="G412" s="32">
        <f t="shared" si="12"/>
        <v>25000</v>
      </c>
    </row>
    <row r="413" spans="1:7" ht="15">
      <c r="A413" s="50"/>
      <c r="B413" s="31">
        <v>38</v>
      </c>
      <c r="C413" s="50"/>
      <c r="D413" s="31" t="s">
        <v>142</v>
      </c>
      <c r="E413" s="32">
        <f>E414</f>
        <v>45000</v>
      </c>
      <c r="F413" s="32">
        <v>30000</v>
      </c>
      <c r="G413" s="32">
        <v>25000</v>
      </c>
    </row>
    <row r="414" spans="1:7" ht="15">
      <c r="A414" s="50"/>
      <c r="B414" s="50"/>
      <c r="C414" s="50">
        <v>381</v>
      </c>
      <c r="D414" s="40" t="s">
        <v>143</v>
      </c>
      <c r="E414" s="51">
        <v>45000</v>
      </c>
      <c r="F414" s="51">
        <v>0</v>
      </c>
      <c r="G414" s="51">
        <v>0</v>
      </c>
    </row>
    <row r="415" spans="1:7" ht="15">
      <c r="A415" s="86"/>
      <c r="B415" s="86"/>
      <c r="C415" s="86"/>
      <c r="D415" s="47" t="s">
        <v>305</v>
      </c>
      <c r="E415" s="48">
        <f aca="true" t="shared" si="13" ref="E415:G416">E416</f>
        <v>8000</v>
      </c>
      <c r="F415" s="48">
        <f t="shared" si="13"/>
        <v>5000</v>
      </c>
      <c r="G415" s="48">
        <f t="shared" si="13"/>
        <v>5000</v>
      </c>
    </row>
    <row r="416" spans="1:7" ht="15">
      <c r="A416" s="31">
        <v>3</v>
      </c>
      <c r="B416" s="50"/>
      <c r="C416" s="50"/>
      <c r="D416" s="31" t="s">
        <v>37</v>
      </c>
      <c r="E416" s="32">
        <f t="shared" si="13"/>
        <v>8000</v>
      </c>
      <c r="F416" s="32">
        <f t="shared" si="13"/>
        <v>5000</v>
      </c>
      <c r="G416" s="32">
        <f t="shared" si="13"/>
        <v>5000</v>
      </c>
    </row>
    <row r="417" spans="1:7" ht="15">
      <c r="A417" s="50"/>
      <c r="B417" s="31">
        <v>38</v>
      </c>
      <c r="C417" s="50"/>
      <c r="D417" s="31" t="s">
        <v>142</v>
      </c>
      <c r="E417" s="32">
        <f>E418</f>
        <v>8000</v>
      </c>
      <c r="F417" s="32">
        <v>5000</v>
      </c>
      <c r="G417" s="32">
        <v>5000</v>
      </c>
    </row>
    <row r="418" spans="1:7" ht="15">
      <c r="A418" s="50"/>
      <c r="B418" s="50"/>
      <c r="C418" s="50">
        <v>381</v>
      </c>
      <c r="D418" s="40" t="s">
        <v>143</v>
      </c>
      <c r="E418" s="51">
        <v>8000</v>
      </c>
      <c r="F418" s="51">
        <v>0</v>
      </c>
      <c r="G418" s="51">
        <v>0</v>
      </c>
    </row>
    <row r="419" spans="1:7" ht="15">
      <c r="A419" s="86"/>
      <c r="B419" s="86"/>
      <c r="C419" s="86"/>
      <c r="D419" s="47" t="s">
        <v>306</v>
      </c>
      <c r="E419" s="48">
        <f>E420</f>
        <v>10000</v>
      </c>
      <c r="F419" s="48">
        <f>F420</f>
        <v>5000</v>
      </c>
      <c r="G419" s="48">
        <v>0</v>
      </c>
    </row>
    <row r="420" spans="1:7" ht="15">
      <c r="A420" s="31">
        <v>3</v>
      </c>
      <c r="B420" s="50"/>
      <c r="C420" s="50"/>
      <c r="D420" s="31" t="s">
        <v>114</v>
      </c>
      <c r="E420" s="32">
        <f>E421</f>
        <v>10000</v>
      </c>
      <c r="F420" s="32">
        <f>F421</f>
        <v>5000</v>
      </c>
      <c r="G420" s="32">
        <v>0</v>
      </c>
    </row>
    <row r="421" spans="1:7" ht="15">
      <c r="A421" s="50"/>
      <c r="B421" s="31">
        <v>36</v>
      </c>
      <c r="C421" s="50"/>
      <c r="D421" s="31" t="s">
        <v>156</v>
      </c>
      <c r="E421" s="32">
        <f>E422</f>
        <v>10000</v>
      </c>
      <c r="F421" s="32">
        <v>5000</v>
      </c>
      <c r="G421" s="32">
        <v>0</v>
      </c>
    </row>
    <row r="422" spans="1:7" ht="15">
      <c r="A422" s="50"/>
      <c r="B422" s="50"/>
      <c r="C422" s="50">
        <v>363</v>
      </c>
      <c r="D422" s="40" t="s">
        <v>212</v>
      </c>
      <c r="E422" s="51">
        <v>10000</v>
      </c>
      <c r="F422" s="51">
        <v>0</v>
      </c>
      <c r="G422" s="51">
        <v>0</v>
      </c>
    </row>
    <row r="423" spans="1:7" ht="15">
      <c r="A423" s="54"/>
      <c r="B423" s="54"/>
      <c r="C423" s="54"/>
      <c r="D423" s="55" t="s">
        <v>136</v>
      </c>
      <c r="E423" s="57">
        <f>E424</f>
        <v>66000</v>
      </c>
      <c r="F423" s="57">
        <f>F424</f>
        <v>26000</v>
      </c>
      <c r="G423" s="57">
        <f>G424</f>
        <v>21000</v>
      </c>
    </row>
    <row r="424" spans="1:7" ht="15">
      <c r="A424" s="54"/>
      <c r="B424" s="54"/>
      <c r="C424" s="54"/>
      <c r="D424" s="55" t="s">
        <v>191</v>
      </c>
      <c r="E424" s="57">
        <f>E426+E432+E437</f>
        <v>66000</v>
      </c>
      <c r="F424" s="57">
        <f>F426+F432+F437</f>
        <v>26000</v>
      </c>
      <c r="G424" s="57">
        <f>G426+G432+G437</f>
        <v>21000</v>
      </c>
    </row>
    <row r="425" spans="1:7" ht="15">
      <c r="A425" s="50"/>
      <c r="B425" s="50"/>
      <c r="C425" s="50"/>
      <c r="D425" s="31" t="s">
        <v>296</v>
      </c>
      <c r="E425" s="51"/>
      <c r="F425" s="51"/>
      <c r="G425" s="51"/>
    </row>
    <row r="426" spans="1:7" ht="15">
      <c r="A426" s="55"/>
      <c r="B426" s="55"/>
      <c r="C426" s="55"/>
      <c r="D426" s="55" t="s">
        <v>295</v>
      </c>
      <c r="E426" s="57">
        <f>E429</f>
        <v>5000</v>
      </c>
      <c r="F426" s="57">
        <f>F429</f>
        <v>5000</v>
      </c>
      <c r="G426" s="57">
        <f>G429</f>
        <v>5000</v>
      </c>
    </row>
    <row r="427" spans="1:7" ht="15">
      <c r="A427" s="55"/>
      <c r="B427" s="55"/>
      <c r="C427" s="55"/>
      <c r="D427" s="55" t="s">
        <v>294</v>
      </c>
      <c r="E427" s="57"/>
      <c r="F427" s="57"/>
      <c r="G427" s="57"/>
    </row>
    <row r="428" spans="1:7" ht="15">
      <c r="A428" s="9"/>
      <c r="B428" s="9"/>
      <c r="C428" s="9"/>
      <c r="D428" s="9" t="s">
        <v>20</v>
      </c>
      <c r="E428" s="10"/>
      <c r="F428" s="10"/>
      <c r="G428" s="10"/>
    </row>
    <row r="429" spans="1:7" ht="15">
      <c r="A429" s="9">
        <v>3</v>
      </c>
      <c r="B429" s="9"/>
      <c r="C429" s="9"/>
      <c r="D429" s="9" t="s">
        <v>37</v>
      </c>
      <c r="E429" s="10">
        <f>E430</f>
        <v>5000</v>
      </c>
      <c r="F429" s="10">
        <f>F430</f>
        <v>5000</v>
      </c>
      <c r="G429" s="10">
        <f>G430</f>
        <v>5000</v>
      </c>
    </row>
    <row r="430" spans="1:7" ht="15">
      <c r="A430" s="9"/>
      <c r="B430" s="9">
        <v>37</v>
      </c>
      <c r="C430" s="9"/>
      <c r="D430" s="9" t="s">
        <v>77</v>
      </c>
      <c r="E430" s="10">
        <f>E431</f>
        <v>5000</v>
      </c>
      <c r="F430" s="10">
        <v>5000</v>
      </c>
      <c r="G430" s="10">
        <v>5000</v>
      </c>
    </row>
    <row r="431" spans="1:7" ht="15">
      <c r="A431" s="1"/>
      <c r="B431" s="1"/>
      <c r="C431" s="1">
        <v>372</v>
      </c>
      <c r="D431" s="1" t="s">
        <v>53</v>
      </c>
      <c r="E431" s="5">
        <v>5000</v>
      </c>
      <c r="F431" s="5">
        <v>0</v>
      </c>
      <c r="G431" s="5">
        <v>0</v>
      </c>
    </row>
    <row r="432" spans="1:7" ht="15">
      <c r="A432" s="55"/>
      <c r="B432" s="55"/>
      <c r="C432" s="55"/>
      <c r="D432" s="55" t="s">
        <v>192</v>
      </c>
      <c r="E432" s="57">
        <f>E434</f>
        <v>1000</v>
      </c>
      <c r="F432" s="57">
        <f>F434</f>
        <v>1000</v>
      </c>
      <c r="G432" s="57">
        <f>G435</f>
        <v>1000</v>
      </c>
    </row>
    <row r="433" spans="1:7" ht="15">
      <c r="A433" s="9"/>
      <c r="B433" s="9"/>
      <c r="C433" s="9"/>
      <c r="D433" s="9" t="s">
        <v>20</v>
      </c>
      <c r="E433" s="10"/>
      <c r="F433" s="10"/>
      <c r="G433" s="10"/>
    </row>
    <row r="434" spans="1:7" ht="15">
      <c r="A434" s="9">
        <v>3</v>
      </c>
      <c r="B434" s="11"/>
      <c r="C434" s="9"/>
      <c r="D434" s="9" t="s">
        <v>37</v>
      </c>
      <c r="E434" s="10">
        <f>E435</f>
        <v>1000</v>
      </c>
      <c r="F434" s="10">
        <f>F435</f>
        <v>1000</v>
      </c>
      <c r="G434" s="10">
        <f>G435</f>
        <v>1000</v>
      </c>
    </row>
    <row r="435" spans="1:7" ht="15">
      <c r="A435" s="9"/>
      <c r="B435" s="9">
        <v>37</v>
      </c>
      <c r="C435" s="9"/>
      <c r="D435" s="9" t="s">
        <v>77</v>
      </c>
      <c r="E435" s="10">
        <f>E436</f>
        <v>1000</v>
      </c>
      <c r="F435" s="10">
        <v>1000</v>
      </c>
      <c r="G435" s="10">
        <v>1000</v>
      </c>
    </row>
    <row r="436" spans="1:7" ht="15">
      <c r="A436" s="1"/>
      <c r="B436" s="1"/>
      <c r="C436" s="1">
        <v>372</v>
      </c>
      <c r="D436" s="1" t="s">
        <v>53</v>
      </c>
      <c r="E436" s="5">
        <v>1000</v>
      </c>
      <c r="F436" s="5">
        <v>0</v>
      </c>
      <c r="G436" s="5">
        <v>0</v>
      </c>
    </row>
    <row r="437" spans="1:7" ht="15">
      <c r="A437" s="55"/>
      <c r="B437" s="55"/>
      <c r="C437" s="55"/>
      <c r="D437" s="55" t="s">
        <v>193</v>
      </c>
      <c r="E437" s="57">
        <f>E439</f>
        <v>60000</v>
      </c>
      <c r="F437" s="57">
        <f>F439</f>
        <v>20000</v>
      </c>
      <c r="G437" s="57">
        <f>G439</f>
        <v>15000</v>
      </c>
    </row>
    <row r="438" spans="1:7" ht="15">
      <c r="A438" s="9"/>
      <c r="B438" s="9"/>
      <c r="C438" s="9"/>
      <c r="D438" s="9" t="s">
        <v>20</v>
      </c>
      <c r="E438" s="10"/>
      <c r="F438" s="10"/>
      <c r="G438" s="10"/>
    </row>
    <row r="439" spans="1:7" ht="15">
      <c r="A439" s="9">
        <v>3</v>
      </c>
      <c r="B439" s="9"/>
      <c r="C439" s="9"/>
      <c r="D439" s="9" t="s">
        <v>37</v>
      </c>
      <c r="E439" s="10">
        <f>E440</f>
        <v>60000</v>
      </c>
      <c r="F439" s="10">
        <f>F440</f>
        <v>20000</v>
      </c>
      <c r="G439" s="10">
        <f>G440</f>
        <v>15000</v>
      </c>
    </row>
    <row r="440" spans="1:7" ht="15">
      <c r="A440" s="9"/>
      <c r="B440" s="9">
        <v>36</v>
      </c>
      <c r="C440" s="9"/>
      <c r="D440" s="9" t="s">
        <v>72</v>
      </c>
      <c r="E440" s="10">
        <f>E441</f>
        <v>60000</v>
      </c>
      <c r="F440" s="10">
        <v>20000</v>
      </c>
      <c r="G440" s="10">
        <v>15000</v>
      </c>
    </row>
    <row r="441" spans="1:7" ht="15">
      <c r="A441" s="1"/>
      <c r="B441" s="1"/>
      <c r="C441" s="1">
        <v>366</v>
      </c>
      <c r="D441" s="1" t="s">
        <v>51</v>
      </c>
      <c r="E441" s="5">
        <v>60000</v>
      </c>
      <c r="F441" s="5">
        <v>0</v>
      </c>
      <c r="G441" s="5">
        <v>0</v>
      </c>
    </row>
    <row r="442" spans="1:7" ht="15">
      <c r="A442" s="16"/>
      <c r="B442" s="16"/>
      <c r="C442" s="16"/>
      <c r="D442" s="16" t="s">
        <v>133</v>
      </c>
      <c r="E442" s="17">
        <f>E445+E450+E455+E460+E465+E470</f>
        <v>167880.94</v>
      </c>
      <c r="F442" s="17">
        <f>F444</f>
        <v>139510.94</v>
      </c>
      <c r="G442" s="17">
        <f>G444</f>
        <v>126760.94</v>
      </c>
    </row>
    <row r="443" spans="1:7" ht="15">
      <c r="A443" s="16"/>
      <c r="B443" s="16"/>
      <c r="C443" s="16"/>
      <c r="D443" s="16" t="s">
        <v>76</v>
      </c>
      <c r="E443" s="17"/>
      <c r="F443" s="17"/>
      <c r="G443" s="17"/>
    </row>
    <row r="444" spans="1:7" ht="15">
      <c r="A444" s="16"/>
      <c r="B444" s="16"/>
      <c r="C444" s="16"/>
      <c r="D444" s="16" t="s">
        <v>194</v>
      </c>
      <c r="E444" s="17">
        <f>E445+E450+E455+E460+E465+E470</f>
        <v>167880.94</v>
      </c>
      <c r="F444" s="17">
        <f>F445+F450+F455+F460+F465+F470</f>
        <v>139510.94</v>
      </c>
      <c r="G444" s="17">
        <f>G445+G450+G455+G460++G465+G470</f>
        <v>126760.94</v>
      </c>
    </row>
    <row r="445" spans="1:7" ht="15">
      <c r="A445" s="16"/>
      <c r="B445" s="16"/>
      <c r="C445" s="16"/>
      <c r="D445" s="16" t="s">
        <v>195</v>
      </c>
      <c r="E445" s="17">
        <f>E447</f>
        <v>19660.9</v>
      </c>
      <c r="F445" s="17">
        <f>F447</f>
        <v>21660.9</v>
      </c>
      <c r="G445" s="17">
        <f>G447</f>
        <v>21660.9</v>
      </c>
    </row>
    <row r="446" spans="1:7" ht="15">
      <c r="A446" s="9"/>
      <c r="B446" s="9"/>
      <c r="C446" s="9"/>
      <c r="D446" s="9" t="s">
        <v>20</v>
      </c>
      <c r="E446" s="10"/>
      <c r="F446" s="10"/>
      <c r="G446" s="10"/>
    </row>
    <row r="447" spans="1:7" ht="15">
      <c r="A447" s="9">
        <v>3</v>
      </c>
      <c r="B447" s="9"/>
      <c r="C447" s="9"/>
      <c r="D447" s="9" t="s">
        <v>37</v>
      </c>
      <c r="E447" s="10">
        <f>E448</f>
        <v>19660.9</v>
      </c>
      <c r="F447" s="10">
        <f>F448</f>
        <v>21660.9</v>
      </c>
      <c r="G447" s="10">
        <f>G448</f>
        <v>21660.9</v>
      </c>
    </row>
    <row r="448" spans="1:7" ht="15">
      <c r="A448" s="9"/>
      <c r="B448" s="9">
        <v>37</v>
      </c>
      <c r="C448" s="9"/>
      <c r="D448" s="9" t="s">
        <v>77</v>
      </c>
      <c r="E448" s="10">
        <f>E449</f>
        <v>19660.9</v>
      </c>
      <c r="F448" s="10">
        <v>21660.9</v>
      </c>
      <c r="G448" s="10">
        <v>21660.9</v>
      </c>
    </row>
    <row r="449" spans="1:7" ht="15">
      <c r="A449" s="1"/>
      <c r="B449" s="1"/>
      <c r="C449" s="1">
        <v>372</v>
      </c>
      <c r="D449" s="1" t="s">
        <v>53</v>
      </c>
      <c r="E449" s="5">
        <v>19660.9</v>
      </c>
      <c r="F449" s="5">
        <v>0</v>
      </c>
      <c r="G449" s="5">
        <v>0</v>
      </c>
    </row>
    <row r="450" spans="1:7" ht="15">
      <c r="A450" s="16"/>
      <c r="B450" s="16"/>
      <c r="C450" s="16"/>
      <c r="D450" s="16" t="s">
        <v>196</v>
      </c>
      <c r="E450" s="17">
        <f>E452</f>
        <v>38000</v>
      </c>
      <c r="F450" s="17">
        <f>F452</f>
        <v>29450</v>
      </c>
      <c r="G450" s="17">
        <f>G452</f>
        <v>24700</v>
      </c>
    </row>
    <row r="451" spans="1:7" ht="15">
      <c r="A451" s="9"/>
      <c r="B451" s="9"/>
      <c r="C451" s="9"/>
      <c r="D451" s="9" t="s">
        <v>25</v>
      </c>
      <c r="E451" s="10"/>
      <c r="F451" s="10"/>
      <c r="G451" s="10"/>
    </row>
    <row r="452" spans="1:7" ht="15">
      <c r="A452" s="9">
        <v>3</v>
      </c>
      <c r="B452" s="9"/>
      <c r="C452" s="9"/>
      <c r="D452" s="9" t="s">
        <v>37</v>
      </c>
      <c r="E452" s="10">
        <f>E453</f>
        <v>38000</v>
      </c>
      <c r="F452" s="10">
        <f>F453</f>
        <v>29450</v>
      </c>
      <c r="G452" s="10">
        <f>G453</f>
        <v>24700</v>
      </c>
    </row>
    <row r="453" spans="1:7" ht="15">
      <c r="A453" s="9"/>
      <c r="B453" s="9">
        <v>37</v>
      </c>
      <c r="C453" s="9"/>
      <c r="D453" s="9" t="s">
        <v>77</v>
      </c>
      <c r="E453" s="10">
        <f>E454</f>
        <v>38000</v>
      </c>
      <c r="F453" s="10">
        <v>29450</v>
      </c>
      <c r="G453" s="10">
        <v>24700</v>
      </c>
    </row>
    <row r="454" spans="1:7" ht="15">
      <c r="A454" s="1"/>
      <c r="B454" s="1"/>
      <c r="C454" s="1">
        <v>372</v>
      </c>
      <c r="D454" s="1" t="s">
        <v>53</v>
      </c>
      <c r="E454" s="5">
        <v>38000</v>
      </c>
      <c r="F454" s="5">
        <v>0</v>
      </c>
      <c r="G454" s="5">
        <v>0</v>
      </c>
    </row>
    <row r="455" spans="1:7" ht="15">
      <c r="A455" s="52"/>
      <c r="B455" s="52"/>
      <c r="C455" s="52"/>
      <c r="D455" s="16" t="s">
        <v>197</v>
      </c>
      <c r="E455" s="17">
        <f>E457</f>
        <v>57500</v>
      </c>
      <c r="F455" s="17">
        <f>F457</f>
        <v>40000</v>
      </c>
      <c r="G455" s="17">
        <f>G457</f>
        <v>35000</v>
      </c>
    </row>
    <row r="456" spans="1:7" ht="15">
      <c r="A456" s="1"/>
      <c r="B456" s="1"/>
      <c r="C456" s="1"/>
      <c r="D456" s="9" t="s">
        <v>122</v>
      </c>
      <c r="E456" s="10"/>
      <c r="F456" s="5"/>
      <c r="G456" s="5"/>
    </row>
    <row r="457" spans="1:7" ht="15">
      <c r="A457" s="9">
        <v>3</v>
      </c>
      <c r="B457" s="1"/>
      <c r="C457" s="1"/>
      <c r="D457" s="9" t="s">
        <v>114</v>
      </c>
      <c r="E457" s="10">
        <f>E458</f>
        <v>57500</v>
      </c>
      <c r="F457" s="10">
        <f>F458</f>
        <v>40000</v>
      </c>
      <c r="G457" s="10">
        <f>G458</f>
        <v>35000</v>
      </c>
    </row>
    <row r="458" spans="1:7" ht="15">
      <c r="A458" s="9"/>
      <c r="B458" s="9">
        <v>37</v>
      </c>
      <c r="C458" s="1"/>
      <c r="D458" s="9" t="s">
        <v>77</v>
      </c>
      <c r="E458" s="10">
        <f>E459</f>
        <v>57500</v>
      </c>
      <c r="F458" s="10">
        <v>40000</v>
      </c>
      <c r="G458" s="10">
        <v>35000</v>
      </c>
    </row>
    <row r="459" spans="1:7" ht="15">
      <c r="A459" s="9"/>
      <c r="B459" s="9"/>
      <c r="C459" s="36">
        <v>372</v>
      </c>
      <c r="D459" s="1" t="s">
        <v>53</v>
      </c>
      <c r="E459" s="37">
        <v>57500</v>
      </c>
      <c r="F459" s="37">
        <v>0</v>
      </c>
      <c r="G459" s="37">
        <v>0</v>
      </c>
    </row>
    <row r="460" spans="1:7" ht="15">
      <c r="A460" s="16"/>
      <c r="B460" s="16"/>
      <c r="C460" s="16"/>
      <c r="D460" s="16" t="s">
        <v>198</v>
      </c>
      <c r="E460" s="17">
        <f>E462</f>
        <v>3500</v>
      </c>
      <c r="F460" s="17">
        <f>F462</f>
        <v>3500</v>
      </c>
      <c r="G460" s="17">
        <f>G462</f>
        <v>3500</v>
      </c>
    </row>
    <row r="461" spans="1:7" ht="15">
      <c r="A461" s="9"/>
      <c r="B461" s="9"/>
      <c r="C461" s="9"/>
      <c r="D461" s="9" t="s">
        <v>20</v>
      </c>
      <c r="E461" s="10"/>
      <c r="F461" s="10"/>
      <c r="G461" s="10"/>
    </row>
    <row r="462" spans="1:7" ht="15">
      <c r="A462" s="9">
        <v>3</v>
      </c>
      <c r="B462" s="11"/>
      <c r="C462" s="9"/>
      <c r="D462" s="9" t="s">
        <v>37</v>
      </c>
      <c r="E462" s="10">
        <f>E463</f>
        <v>3500</v>
      </c>
      <c r="F462" s="10">
        <f>F463</f>
        <v>3500</v>
      </c>
      <c r="G462" s="10">
        <f>G463</f>
        <v>3500</v>
      </c>
    </row>
    <row r="463" spans="1:7" ht="15">
      <c r="A463" s="9"/>
      <c r="B463" s="9">
        <v>37</v>
      </c>
      <c r="C463" s="9"/>
      <c r="D463" s="9" t="s">
        <v>77</v>
      </c>
      <c r="E463" s="10">
        <f>E464</f>
        <v>3500</v>
      </c>
      <c r="F463" s="10">
        <v>3500</v>
      </c>
      <c r="G463" s="10">
        <v>3500</v>
      </c>
    </row>
    <row r="464" spans="1:7" ht="15">
      <c r="A464" s="1"/>
      <c r="B464" s="1"/>
      <c r="C464" s="1">
        <v>372</v>
      </c>
      <c r="D464" s="1" t="s">
        <v>53</v>
      </c>
      <c r="E464" s="5">
        <v>3500</v>
      </c>
      <c r="F464" s="5">
        <v>0</v>
      </c>
      <c r="G464" s="5">
        <v>0</v>
      </c>
    </row>
    <row r="465" spans="1:7" ht="15">
      <c r="A465" s="16"/>
      <c r="B465" s="16"/>
      <c r="C465" s="16"/>
      <c r="D465" s="16" t="s">
        <v>199</v>
      </c>
      <c r="E465" s="17">
        <f>E467</f>
        <v>29900.04</v>
      </c>
      <c r="F465" s="17">
        <f>F467</f>
        <v>29900.04</v>
      </c>
      <c r="G465" s="17">
        <f>G467</f>
        <v>29900.04</v>
      </c>
    </row>
    <row r="466" spans="1:7" ht="15">
      <c r="A466" s="9"/>
      <c r="B466" s="9"/>
      <c r="C466" s="9"/>
      <c r="D466" s="9" t="s">
        <v>20</v>
      </c>
      <c r="E466" s="10"/>
      <c r="F466" s="10"/>
      <c r="G466" s="10"/>
    </row>
    <row r="467" spans="1:7" ht="15">
      <c r="A467" s="9">
        <v>3</v>
      </c>
      <c r="B467" s="9"/>
      <c r="C467" s="9"/>
      <c r="D467" s="9" t="s">
        <v>37</v>
      </c>
      <c r="E467" s="10">
        <f>E468</f>
        <v>29900.04</v>
      </c>
      <c r="F467" s="10">
        <f>F468</f>
        <v>29900.04</v>
      </c>
      <c r="G467" s="10">
        <f>G468</f>
        <v>29900.04</v>
      </c>
    </row>
    <row r="468" spans="1:7" ht="15">
      <c r="A468" s="9"/>
      <c r="B468" s="9">
        <v>37</v>
      </c>
      <c r="C468" s="9"/>
      <c r="D468" s="9" t="s">
        <v>77</v>
      </c>
      <c r="E468" s="10">
        <f>E469</f>
        <v>29900.04</v>
      </c>
      <c r="F468" s="10">
        <v>29900.04</v>
      </c>
      <c r="G468" s="10">
        <v>29900.04</v>
      </c>
    </row>
    <row r="469" spans="1:7" ht="15">
      <c r="A469" s="1"/>
      <c r="B469" s="1"/>
      <c r="C469" s="1">
        <v>372</v>
      </c>
      <c r="D469" s="1" t="s">
        <v>53</v>
      </c>
      <c r="E469" s="5">
        <v>29900.04</v>
      </c>
      <c r="F469" s="5">
        <v>0</v>
      </c>
      <c r="G469" s="5">
        <v>0</v>
      </c>
    </row>
    <row r="470" spans="1:7" ht="15">
      <c r="A470" s="16"/>
      <c r="B470" s="16"/>
      <c r="C470" s="16"/>
      <c r="D470" s="16" t="s">
        <v>200</v>
      </c>
      <c r="E470" s="17">
        <f>E472</f>
        <v>19320</v>
      </c>
      <c r="F470" s="17">
        <f>F472</f>
        <v>15000</v>
      </c>
      <c r="G470" s="17">
        <f>G472</f>
        <v>12000</v>
      </c>
    </row>
    <row r="471" spans="1:7" ht="15">
      <c r="A471" s="9"/>
      <c r="B471" s="9"/>
      <c r="C471" s="9"/>
      <c r="D471" s="9" t="s">
        <v>20</v>
      </c>
      <c r="E471" s="10"/>
      <c r="F471" s="10"/>
      <c r="G471" s="10"/>
    </row>
    <row r="472" spans="1:7" ht="15">
      <c r="A472" s="9">
        <v>3</v>
      </c>
      <c r="B472" s="9"/>
      <c r="C472" s="9"/>
      <c r="D472" s="9" t="s">
        <v>37</v>
      </c>
      <c r="E472" s="10">
        <f>E473</f>
        <v>19320</v>
      </c>
      <c r="F472" s="10">
        <f>F473</f>
        <v>15000</v>
      </c>
      <c r="G472" s="10">
        <f>G473</f>
        <v>12000</v>
      </c>
    </row>
    <row r="473" spans="1:7" ht="15">
      <c r="A473" s="9"/>
      <c r="B473" s="9">
        <v>38</v>
      </c>
      <c r="C473" s="9"/>
      <c r="D473" s="9" t="s">
        <v>54</v>
      </c>
      <c r="E473" s="10">
        <f>E474</f>
        <v>19320</v>
      </c>
      <c r="F473" s="10">
        <v>15000</v>
      </c>
      <c r="G473" s="10">
        <v>12000</v>
      </c>
    </row>
    <row r="474" spans="1:7" ht="15">
      <c r="A474" s="1"/>
      <c r="B474" s="1"/>
      <c r="C474" s="1">
        <v>381</v>
      </c>
      <c r="D474" s="1" t="s">
        <v>55</v>
      </c>
      <c r="E474" s="5">
        <v>19320</v>
      </c>
      <c r="F474" s="5">
        <v>0</v>
      </c>
      <c r="G474" s="5">
        <v>0</v>
      </c>
    </row>
    <row r="475" spans="1:7" ht="15">
      <c r="A475" s="53"/>
      <c r="B475" s="53"/>
      <c r="C475" s="53"/>
      <c r="D475" s="94" t="s">
        <v>134</v>
      </c>
      <c r="E475" s="95">
        <f>E476</f>
        <v>6755900</v>
      </c>
      <c r="F475" s="95">
        <f>F476</f>
        <v>3770200</v>
      </c>
      <c r="G475" s="95">
        <f>G476</f>
        <v>2490200</v>
      </c>
    </row>
    <row r="476" spans="1:13" s="78" customFormat="1" ht="15">
      <c r="A476" s="76"/>
      <c r="B476" s="77"/>
      <c r="C476" s="77"/>
      <c r="D476" s="18" t="s">
        <v>307</v>
      </c>
      <c r="E476" s="19">
        <f>E477+E537+E549+E577+E586</f>
        <v>6755900</v>
      </c>
      <c r="F476" s="19">
        <f>F477+F537+F549+F571+F577+F586</f>
        <v>3770200</v>
      </c>
      <c r="G476" s="19">
        <f>G477+G537+G549+G571+G577+G586</f>
        <v>2490200</v>
      </c>
      <c r="H476" s="64"/>
      <c r="I476" s="64"/>
      <c r="J476" s="64"/>
      <c r="K476" s="64"/>
      <c r="L476" s="64"/>
      <c r="M476" s="64"/>
    </row>
    <row r="477" spans="1:7" ht="15">
      <c r="A477" s="18"/>
      <c r="B477" s="18"/>
      <c r="C477" s="18"/>
      <c r="D477" s="18" t="s">
        <v>201</v>
      </c>
      <c r="E477" s="19">
        <f>E479+E484+E495+E501+E506+E511+E517+E522+E527+E532</f>
        <v>1363900</v>
      </c>
      <c r="F477" s="19">
        <f>F479+F484+F491+F495+F501+F506+F511+F517+F522+F527+F532</f>
        <v>1041200</v>
      </c>
      <c r="G477" s="19">
        <f>G484+G491+G495+G501+G506+G511+G517+G522+G532</f>
        <v>1161200</v>
      </c>
    </row>
    <row r="478" spans="1:7" ht="15">
      <c r="A478" s="18"/>
      <c r="B478" s="18"/>
      <c r="C478" s="18"/>
      <c r="D478" s="18" t="s">
        <v>74</v>
      </c>
      <c r="E478" s="19"/>
      <c r="F478" s="19"/>
      <c r="G478" s="19"/>
    </row>
    <row r="479" spans="1:7" ht="15">
      <c r="A479" s="18"/>
      <c r="B479" s="18"/>
      <c r="C479" s="18"/>
      <c r="D479" s="18" t="s">
        <v>202</v>
      </c>
      <c r="E479" s="19">
        <f>E481</f>
        <v>89700</v>
      </c>
      <c r="F479" s="19">
        <v>0</v>
      </c>
      <c r="G479" s="19">
        <v>0</v>
      </c>
    </row>
    <row r="480" spans="1:7" ht="15">
      <c r="A480" s="31"/>
      <c r="B480" s="31"/>
      <c r="C480" s="31"/>
      <c r="D480" s="31" t="s">
        <v>255</v>
      </c>
      <c r="E480" s="32"/>
      <c r="F480" s="32"/>
      <c r="G480" s="32"/>
    </row>
    <row r="481" spans="1:7" ht="15">
      <c r="A481" s="31">
        <v>3</v>
      </c>
      <c r="B481" s="31"/>
      <c r="C481" s="31"/>
      <c r="D481" s="31" t="s">
        <v>114</v>
      </c>
      <c r="E481" s="32">
        <f>E482</f>
        <v>89700</v>
      </c>
      <c r="F481" s="32">
        <v>0</v>
      </c>
      <c r="G481" s="32">
        <v>0</v>
      </c>
    </row>
    <row r="482" spans="1:7" ht="15">
      <c r="A482" s="31"/>
      <c r="B482" s="31">
        <v>32</v>
      </c>
      <c r="C482" s="31"/>
      <c r="D482" s="31" t="s">
        <v>71</v>
      </c>
      <c r="E482" s="32">
        <f>E483</f>
        <v>89700</v>
      </c>
      <c r="F482" s="32">
        <v>0</v>
      </c>
      <c r="G482" s="32">
        <v>0</v>
      </c>
    </row>
    <row r="483" spans="1:7" ht="15">
      <c r="A483" s="31"/>
      <c r="B483" s="31"/>
      <c r="C483" s="40">
        <v>323</v>
      </c>
      <c r="D483" s="40" t="s">
        <v>114</v>
      </c>
      <c r="E483" s="66">
        <v>89700</v>
      </c>
      <c r="F483" s="66">
        <v>0</v>
      </c>
      <c r="G483" s="66">
        <v>0</v>
      </c>
    </row>
    <row r="484" spans="1:7" ht="15">
      <c r="A484" s="18"/>
      <c r="B484" s="18"/>
      <c r="C484" s="93"/>
      <c r="D484" s="18" t="s">
        <v>308</v>
      </c>
      <c r="E484" s="19">
        <f>E486</f>
        <v>21200</v>
      </c>
      <c r="F484" s="19">
        <f>F486</f>
        <v>21200</v>
      </c>
      <c r="G484" s="19">
        <f>G486</f>
        <v>11200</v>
      </c>
    </row>
    <row r="485" spans="1:7" ht="15">
      <c r="A485" s="31"/>
      <c r="B485" s="31"/>
      <c r="C485" s="40"/>
      <c r="D485" s="31" t="s">
        <v>122</v>
      </c>
      <c r="E485" s="32"/>
      <c r="F485" s="32"/>
      <c r="G485" s="32"/>
    </row>
    <row r="486" spans="1:7" ht="15">
      <c r="A486" s="31">
        <v>3</v>
      </c>
      <c r="B486" s="31"/>
      <c r="C486" s="40"/>
      <c r="D486" s="31" t="s">
        <v>114</v>
      </c>
      <c r="E486" s="32">
        <f>E487</f>
        <v>21200</v>
      </c>
      <c r="F486" s="32">
        <f>F487</f>
        <v>21200</v>
      </c>
      <c r="G486" s="32">
        <f>G487</f>
        <v>11200</v>
      </c>
    </row>
    <row r="487" spans="1:7" ht="15">
      <c r="A487" s="31"/>
      <c r="B487" s="31">
        <v>32</v>
      </c>
      <c r="C487" s="40"/>
      <c r="D487" s="31" t="s">
        <v>71</v>
      </c>
      <c r="E487" s="32">
        <f>E488+E489+E490</f>
        <v>21200</v>
      </c>
      <c r="F487" s="32">
        <v>21200</v>
      </c>
      <c r="G487" s="32">
        <v>11200</v>
      </c>
    </row>
    <row r="488" spans="1:7" ht="15">
      <c r="A488" s="31"/>
      <c r="B488" s="31"/>
      <c r="C488" s="40">
        <v>322</v>
      </c>
      <c r="D488" s="40" t="s">
        <v>147</v>
      </c>
      <c r="E488" s="66">
        <v>8000</v>
      </c>
      <c r="F488" s="66">
        <v>0</v>
      </c>
      <c r="G488" s="66">
        <v>0</v>
      </c>
    </row>
    <row r="489" spans="1:7" ht="15">
      <c r="A489" s="31"/>
      <c r="B489" s="31"/>
      <c r="C489" s="40">
        <v>323</v>
      </c>
      <c r="D489" s="40" t="s">
        <v>137</v>
      </c>
      <c r="E489" s="66">
        <v>9800</v>
      </c>
      <c r="F489" s="66">
        <v>0</v>
      </c>
      <c r="G489" s="66">
        <v>0</v>
      </c>
    </row>
    <row r="490" spans="1:7" ht="15">
      <c r="A490" s="31"/>
      <c r="B490" s="31"/>
      <c r="C490" s="40">
        <v>329</v>
      </c>
      <c r="D490" s="40" t="s">
        <v>115</v>
      </c>
      <c r="E490" s="66">
        <v>3400</v>
      </c>
      <c r="F490" s="66">
        <v>0</v>
      </c>
      <c r="G490" s="66">
        <v>0</v>
      </c>
    </row>
    <row r="491" spans="1:7" ht="15">
      <c r="A491" s="18"/>
      <c r="B491" s="18"/>
      <c r="C491" s="93"/>
      <c r="D491" s="18" t="s">
        <v>272</v>
      </c>
      <c r="E491" s="19">
        <f>E493</f>
        <v>0</v>
      </c>
      <c r="F491" s="19">
        <f>F493</f>
        <v>0</v>
      </c>
      <c r="G491" s="19">
        <f>G493</f>
        <v>150000</v>
      </c>
    </row>
    <row r="492" spans="1:7" ht="15">
      <c r="A492" s="31"/>
      <c r="B492" s="31"/>
      <c r="C492" s="40"/>
      <c r="D492" s="31" t="s">
        <v>122</v>
      </c>
      <c r="E492" s="66"/>
      <c r="F492" s="66"/>
      <c r="G492" s="66"/>
    </row>
    <row r="493" spans="1:7" ht="15">
      <c r="A493" s="31">
        <v>4</v>
      </c>
      <c r="B493" s="31"/>
      <c r="C493" s="40"/>
      <c r="D493" s="31" t="s">
        <v>116</v>
      </c>
      <c r="E493" s="32">
        <v>0</v>
      </c>
      <c r="F493" s="32">
        <v>0</v>
      </c>
      <c r="G493" s="32">
        <f>G494</f>
        <v>150000</v>
      </c>
    </row>
    <row r="494" spans="1:7" ht="15">
      <c r="A494" s="31"/>
      <c r="B494" s="31">
        <v>42</v>
      </c>
      <c r="C494" s="40"/>
      <c r="D494" s="31" t="s">
        <v>117</v>
      </c>
      <c r="E494" s="32">
        <v>0</v>
      </c>
      <c r="F494" s="32">
        <v>0</v>
      </c>
      <c r="G494" s="32">
        <v>150000</v>
      </c>
    </row>
    <row r="495" spans="1:7" ht="15">
      <c r="A495" s="18"/>
      <c r="B495" s="18"/>
      <c r="C495" s="18"/>
      <c r="D495" s="18" t="s">
        <v>213</v>
      </c>
      <c r="E495" s="19">
        <f>E497</f>
        <v>348500</v>
      </c>
      <c r="F495" s="19">
        <f>F497</f>
        <v>300000</v>
      </c>
      <c r="G495" s="19">
        <f>G497</f>
        <v>250000</v>
      </c>
    </row>
    <row r="496" spans="1:7" ht="15">
      <c r="A496" s="9"/>
      <c r="B496" s="9"/>
      <c r="C496" s="9"/>
      <c r="D496" s="9" t="s">
        <v>31</v>
      </c>
      <c r="E496" s="10"/>
      <c r="F496" s="10"/>
      <c r="G496" s="10"/>
    </row>
    <row r="497" spans="1:7" ht="15">
      <c r="A497" s="9">
        <v>3</v>
      </c>
      <c r="B497" s="9"/>
      <c r="C497" s="9"/>
      <c r="D497" s="9" t="s">
        <v>37</v>
      </c>
      <c r="E497" s="10">
        <f>E498</f>
        <v>348500</v>
      </c>
      <c r="F497" s="10">
        <f>F498</f>
        <v>300000</v>
      </c>
      <c r="G497" s="10">
        <f>G498</f>
        <v>250000</v>
      </c>
    </row>
    <row r="498" spans="1:7" ht="15">
      <c r="A498" s="12"/>
      <c r="B498" s="12">
        <v>32</v>
      </c>
      <c r="C498" s="12"/>
      <c r="D498" s="12" t="s">
        <v>42</v>
      </c>
      <c r="E498" s="13">
        <f>E499+E500</f>
        <v>348500</v>
      </c>
      <c r="F498" s="13">
        <v>300000</v>
      </c>
      <c r="G498" s="13">
        <v>250000</v>
      </c>
    </row>
    <row r="499" spans="1:7" ht="15">
      <c r="A499" s="1"/>
      <c r="B499" s="1"/>
      <c r="C499" s="1">
        <v>322</v>
      </c>
      <c r="D499" s="1" t="s">
        <v>44</v>
      </c>
      <c r="E499" s="5">
        <v>145000</v>
      </c>
      <c r="F499" s="5">
        <v>0</v>
      </c>
      <c r="G499" s="5">
        <v>0</v>
      </c>
    </row>
    <row r="500" spans="1:7" ht="15">
      <c r="A500" s="1"/>
      <c r="B500" s="1"/>
      <c r="C500" s="1">
        <v>323</v>
      </c>
      <c r="D500" s="1" t="s">
        <v>45</v>
      </c>
      <c r="E500" s="5">
        <v>203500</v>
      </c>
      <c r="F500" s="5">
        <v>0</v>
      </c>
      <c r="G500" s="5">
        <v>0</v>
      </c>
    </row>
    <row r="501" spans="1:7" ht="15">
      <c r="A501" s="18"/>
      <c r="B501" s="18"/>
      <c r="C501" s="18"/>
      <c r="D501" s="18" t="s">
        <v>214</v>
      </c>
      <c r="E501" s="19">
        <f>E503</f>
        <v>145000</v>
      </c>
      <c r="F501" s="19">
        <f>F503</f>
        <v>150000</v>
      </c>
      <c r="G501" s="19">
        <f>G503</f>
        <v>170000</v>
      </c>
    </row>
    <row r="502" spans="1:7" ht="15">
      <c r="A502" s="9"/>
      <c r="B502" s="9"/>
      <c r="C502" s="9"/>
      <c r="D502" s="9" t="s">
        <v>31</v>
      </c>
      <c r="E502" s="10"/>
      <c r="F502" s="10"/>
      <c r="G502" s="10"/>
    </row>
    <row r="503" spans="1:7" ht="15">
      <c r="A503" s="9">
        <v>3</v>
      </c>
      <c r="B503" s="9"/>
      <c r="C503" s="9"/>
      <c r="D503" s="9" t="s">
        <v>37</v>
      </c>
      <c r="E503" s="10">
        <f>E504</f>
        <v>145000</v>
      </c>
      <c r="F503" s="10">
        <f>F504</f>
        <v>150000</v>
      </c>
      <c r="G503" s="10">
        <f>G504</f>
        <v>170000</v>
      </c>
    </row>
    <row r="504" spans="1:7" ht="15">
      <c r="A504" s="9"/>
      <c r="B504" s="9">
        <v>32</v>
      </c>
      <c r="C504" s="9"/>
      <c r="D504" s="9" t="s">
        <v>42</v>
      </c>
      <c r="E504" s="10">
        <f>E505</f>
        <v>145000</v>
      </c>
      <c r="F504" s="10">
        <v>150000</v>
      </c>
      <c r="G504" s="10">
        <v>170000</v>
      </c>
    </row>
    <row r="505" spans="1:7" ht="15">
      <c r="A505" s="1"/>
      <c r="B505" s="1"/>
      <c r="C505" s="1">
        <v>323</v>
      </c>
      <c r="D505" s="1" t="s">
        <v>45</v>
      </c>
      <c r="E505" s="5">
        <v>145000</v>
      </c>
      <c r="F505" s="5">
        <v>0</v>
      </c>
      <c r="G505" s="5">
        <v>0</v>
      </c>
    </row>
    <row r="506" spans="1:7" ht="15">
      <c r="A506" s="77"/>
      <c r="B506" s="77"/>
      <c r="C506" s="77"/>
      <c r="D506" s="18" t="s">
        <v>309</v>
      </c>
      <c r="E506" s="19">
        <f>E508</f>
        <v>40000</v>
      </c>
      <c r="F506" s="19">
        <f>F508</f>
        <v>30000</v>
      </c>
      <c r="G506" s="19">
        <f>G508</f>
        <v>30000</v>
      </c>
    </row>
    <row r="507" spans="1:7" ht="15">
      <c r="A507" s="50"/>
      <c r="B507" s="50"/>
      <c r="C507" s="50"/>
      <c r="D507" s="31" t="s">
        <v>31</v>
      </c>
      <c r="E507" s="32"/>
      <c r="F507" s="51"/>
      <c r="G507" s="51"/>
    </row>
    <row r="508" spans="1:7" ht="15">
      <c r="A508" s="31">
        <v>3</v>
      </c>
      <c r="B508" s="50"/>
      <c r="C508" s="50"/>
      <c r="D508" s="31" t="s">
        <v>114</v>
      </c>
      <c r="E508" s="32">
        <f>E509</f>
        <v>40000</v>
      </c>
      <c r="F508" s="32">
        <f>F509</f>
        <v>30000</v>
      </c>
      <c r="G508" s="32">
        <f>G509</f>
        <v>30000</v>
      </c>
    </row>
    <row r="509" spans="1:7" ht="15">
      <c r="A509" s="50"/>
      <c r="B509" s="31">
        <v>32</v>
      </c>
      <c r="C509" s="50"/>
      <c r="D509" s="31" t="s">
        <v>71</v>
      </c>
      <c r="E509" s="32">
        <f>E510</f>
        <v>40000</v>
      </c>
      <c r="F509" s="32">
        <v>30000</v>
      </c>
      <c r="G509" s="32">
        <v>30000</v>
      </c>
    </row>
    <row r="510" spans="1:7" ht="15">
      <c r="A510" s="50"/>
      <c r="B510" s="50"/>
      <c r="C510" s="40">
        <v>323</v>
      </c>
      <c r="D510" s="40" t="s">
        <v>137</v>
      </c>
      <c r="E510" s="51">
        <v>40000</v>
      </c>
      <c r="F510" s="51">
        <v>0</v>
      </c>
      <c r="G510" s="51">
        <v>0</v>
      </c>
    </row>
    <row r="511" spans="1:7" ht="15">
      <c r="A511" s="77"/>
      <c r="B511" s="77"/>
      <c r="C511" s="93"/>
      <c r="D511" s="18" t="s">
        <v>215</v>
      </c>
      <c r="E511" s="19">
        <f>E513</f>
        <v>190000</v>
      </c>
      <c r="F511" s="19">
        <f>F513</f>
        <v>200000</v>
      </c>
      <c r="G511" s="19">
        <f>G513</f>
        <v>200000</v>
      </c>
    </row>
    <row r="512" spans="1:7" ht="15">
      <c r="A512" s="50"/>
      <c r="B512" s="50"/>
      <c r="C512" s="40"/>
      <c r="D512" s="31" t="s">
        <v>31</v>
      </c>
      <c r="E512" s="32"/>
      <c r="F512" s="51"/>
      <c r="G512" s="51"/>
    </row>
    <row r="513" spans="1:7" ht="15">
      <c r="A513" s="31">
        <v>3</v>
      </c>
      <c r="B513" s="50"/>
      <c r="C513" s="40"/>
      <c r="D513" s="31" t="s">
        <v>114</v>
      </c>
      <c r="E513" s="32">
        <f>E514</f>
        <v>190000</v>
      </c>
      <c r="F513" s="32">
        <f>F514</f>
        <v>200000</v>
      </c>
      <c r="G513" s="32">
        <f>G514</f>
        <v>200000</v>
      </c>
    </row>
    <row r="514" spans="1:7" ht="15">
      <c r="A514" s="50"/>
      <c r="B514" s="31">
        <v>32</v>
      </c>
      <c r="C514" s="40"/>
      <c r="D514" s="31" t="s">
        <v>71</v>
      </c>
      <c r="E514" s="32">
        <f>E515+E516</f>
        <v>190000</v>
      </c>
      <c r="F514" s="32">
        <v>200000</v>
      </c>
      <c r="G514" s="32">
        <v>200000</v>
      </c>
    </row>
    <row r="515" spans="1:7" ht="15">
      <c r="A515" s="50"/>
      <c r="B515" s="50"/>
      <c r="C515" s="40">
        <v>322</v>
      </c>
      <c r="D515" s="40" t="s">
        <v>203</v>
      </c>
      <c r="E515" s="51">
        <v>45000</v>
      </c>
      <c r="F515" s="51">
        <v>0</v>
      </c>
      <c r="G515" s="51">
        <v>0</v>
      </c>
    </row>
    <row r="516" spans="1:7" ht="15">
      <c r="A516" s="50"/>
      <c r="B516" s="50"/>
      <c r="C516" s="40">
        <v>323</v>
      </c>
      <c r="D516" s="40" t="s">
        <v>137</v>
      </c>
      <c r="E516" s="51">
        <v>145000</v>
      </c>
      <c r="F516" s="51">
        <v>0</v>
      </c>
      <c r="G516" s="51">
        <v>0</v>
      </c>
    </row>
    <row r="517" spans="1:7" ht="15">
      <c r="A517" s="77"/>
      <c r="B517" s="77"/>
      <c r="C517" s="93"/>
      <c r="D517" s="18" t="s">
        <v>217</v>
      </c>
      <c r="E517" s="19">
        <f>E519</f>
        <v>50000</v>
      </c>
      <c r="F517" s="19">
        <f>F519</f>
        <v>70000</v>
      </c>
      <c r="G517" s="19">
        <f>G519</f>
        <v>70000</v>
      </c>
    </row>
    <row r="518" spans="1:7" ht="15">
      <c r="A518" s="1"/>
      <c r="B518" s="50"/>
      <c r="C518" s="40"/>
      <c r="D518" s="31" t="s">
        <v>31</v>
      </c>
      <c r="E518" s="32"/>
      <c r="F518" s="51"/>
      <c r="G518" s="51"/>
    </row>
    <row r="519" spans="1:7" ht="15">
      <c r="A519" s="9">
        <v>4</v>
      </c>
      <c r="B519" s="50"/>
      <c r="C519" s="40"/>
      <c r="D519" s="31" t="s">
        <v>117</v>
      </c>
      <c r="E519" s="32">
        <f>E520</f>
        <v>50000</v>
      </c>
      <c r="F519" s="32">
        <f>F520</f>
        <v>70000</v>
      </c>
      <c r="G519" s="32">
        <f>G520</f>
        <v>70000</v>
      </c>
    </row>
    <row r="520" spans="1:7" ht="15">
      <c r="A520" s="9"/>
      <c r="B520" s="31">
        <v>42</v>
      </c>
      <c r="C520" s="40"/>
      <c r="D520" s="31" t="s">
        <v>218</v>
      </c>
      <c r="E520" s="32">
        <f>E521</f>
        <v>50000</v>
      </c>
      <c r="F520" s="32">
        <v>70000</v>
      </c>
      <c r="G520" s="32">
        <v>70000</v>
      </c>
    </row>
    <row r="521" spans="1:7" ht="15">
      <c r="A521" s="50"/>
      <c r="B521" s="31"/>
      <c r="C521" s="40">
        <v>422</v>
      </c>
      <c r="D521" s="40" t="s">
        <v>219</v>
      </c>
      <c r="E521" s="51">
        <v>50000</v>
      </c>
      <c r="F521" s="51">
        <v>0</v>
      </c>
      <c r="G521" s="51">
        <v>0</v>
      </c>
    </row>
    <row r="522" spans="1:7" ht="15">
      <c r="A522" s="77"/>
      <c r="B522" s="77"/>
      <c r="C522" s="93"/>
      <c r="D522" s="18" t="s">
        <v>220</v>
      </c>
      <c r="E522" s="19">
        <f>E524</f>
        <v>205000</v>
      </c>
      <c r="F522" s="19">
        <f>F524</f>
        <v>200000</v>
      </c>
      <c r="G522" s="19">
        <f>G524</f>
        <v>180000</v>
      </c>
    </row>
    <row r="523" spans="1:7" ht="15">
      <c r="A523" s="50"/>
      <c r="B523" s="50"/>
      <c r="C523" s="40"/>
      <c r="D523" s="31" t="s">
        <v>31</v>
      </c>
      <c r="E523" s="32"/>
      <c r="F523" s="51"/>
      <c r="G523" s="51"/>
    </row>
    <row r="524" spans="1:7" ht="15">
      <c r="A524" s="31">
        <v>3</v>
      </c>
      <c r="B524" s="50"/>
      <c r="C524" s="40"/>
      <c r="D524" s="31" t="s">
        <v>114</v>
      </c>
      <c r="E524" s="32">
        <f>E525</f>
        <v>205000</v>
      </c>
      <c r="F524" s="32">
        <f>F525</f>
        <v>200000</v>
      </c>
      <c r="G524" s="32">
        <f>G525</f>
        <v>180000</v>
      </c>
    </row>
    <row r="525" spans="1:7" ht="15">
      <c r="A525" s="50"/>
      <c r="B525" s="31">
        <v>32</v>
      </c>
      <c r="C525" s="40"/>
      <c r="D525" s="31" t="s">
        <v>71</v>
      </c>
      <c r="E525" s="32">
        <f>E526</f>
        <v>205000</v>
      </c>
      <c r="F525" s="32">
        <v>200000</v>
      </c>
      <c r="G525" s="32">
        <v>180000</v>
      </c>
    </row>
    <row r="526" spans="1:7" ht="15">
      <c r="A526" s="50"/>
      <c r="B526" s="50"/>
      <c r="C526" s="40">
        <v>323</v>
      </c>
      <c r="D526" s="40" t="s">
        <v>137</v>
      </c>
      <c r="E526" s="51">
        <v>205000</v>
      </c>
      <c r="F526" s="51">
        <v>0</v>
      </c>
      <c r="G526" s="51">
        <v>0</v>
      </c>
    </row>
    <row r="527" spans="1:7" ht="15">
      <c r="A527" s="77"/>
      <c r="B527" s="77"/>
      <c r="C527" s="93"/>
      <c r="D527" s="18" t="s">
        <v>273</v>
      </c>
      <c r="E527" s="19">
        <f>E529</f>
        <v>224500</v>
      </c>
      <c r="F527" s="19">
        <v>0</v>
      </c>
      <c r="G527" s="19">
        <v>0</v>
      </c>
    </row>
    <row r="528" spans="1:7" ht="15">
      <c r="A528" s="50"/>
      <c r="B528" s="50"/>
      <c r="C528" s="40"/>
      <c r="D528" s="31" t="s">
        <v>256</v>
      </c>
      <c r="E528" s="32"/>
      <c r="F528" s="51"/>
      <c r="G528" s="51"/>
    </row>
    <row r="529" spans="1:7" ht="15">
      <c r="A529" s="31">
        <v>3</v>
      </c>
      <c r="B529" s="50"/>
      <c r="C529" s="40"/>
      <c r="D529" s="31" t="s">
        <v>114</v>
      </c>
      <c r="E529" s="32">
        <f>E530</f>
        <v>224500</v>
      </c>
      <c r="F529" s="32">
        <v>0</v>
      </c>
      <c r="G529" s="32">
        <v>0</v>
      </c>
    </row>
    <row r="530" spans="1:7" ht="15">
      <c r="A530" s="50"/>
      <c r="B530" s="31">
        <v>32</v>
      </c>
      <c r="C530" s="40"/>
      <c r="D530" s="31" t="s">
        <v>71</v>
      </c>
      <c r="E530" s="32">
        <f>E531</f>
        <v>224500</v>
      </c>
      <c r="F530" s="32">
        <v>0</v>
      </c>
      <c r="G530" s="32">
        <v>0</v>
      </c>
    </row>
    <row r="531" spans="1:7" ht="15">
      <c r="A531" s="1"/>
      <c r="B531" s="1"/>
      <c r="C531" s="1">
        <v>323</v>
      </c>
      <c r="D531" s="1" t="s">
        <v>137</v>
      </c>
      <c r="E531" s="5">
        <v>224500</v>
      </c>
      <c r="F531" s="5">
        <v>0</v>
      </c>
      <c r="G531" s="5">
        <v>0</v>
      </c>
    </row>
    <row r="532" spans="1:7" ht="15">
      <c r="A532" s="77"/>
      <c r="B532" s="77"/>
      <c r="C532" s="77"/>
      <c r="D532" s="18" t="s">
        <v>221</v>
      </c>
      <c r="E532" s="19">
        <f>E534</f>
        <v>50000</v>
      </c>
      <c r="F532" s="19">
        <f>F534</f>
        <v>70000</v>
      </c>
      <c r="G532" s="19">
        <f>G534</f>
        <v>100000</v>
      </c>
    </row>
    <row r="533" spans="1:7" ht="15">
      <c r="A533" s="50"/>
      <c r="B533" s="50"/>
      <c r="C533" s="50"/>
      <c r="D533" s="31" t="s">
        <v>122</v>
      </c>
      <c r="E533" s="32"/>
      <c r="F533" s="51"/>
      <c r="G533" s="51"/>
    </row>
    <row r="534" spans="1:7" ht="15">
      <c r="A534" s="9">
        <v>4</v>
      </c>
      <c r="B534" s="1"/>
      <c r="C534" s="1"/>
      <c r="D534" s="9" t="s">
        <v>222</v>
      </c>
      <c r="E534" s="10">
        <f>E535</f>
        <v>50000</v>
      </c>
      <c r="F534" s="10">
        <f>F535</f>
        <v>70000</v>
      </c>
      <c r="G534" s="10">
        <f>G535</f>
        <v>100000</v>
      </c>
    </row>
    <row r="535" spans="1:7" ht="15">
      <c r="A535" s="1"/>
      <c r="B535" s="9">
        <v>42</v>
      </c>
      <c r="C535" s="1"/>
      <c r="D535" s="9" t="s">
        <v>218</v>
      </c>
      <c r="E535" s="10">
        <f>E536</f>
        <v>50000</v>
      </c>
      <c r="F535" s="10">
        <v>70000</v>
      </c>
      <c r="G535" s="10">
        <v>100000</v>
      </c>
    </row>
    <row r="536" spans="1:7" ht="15">
      <c r="A536" s="1"/>
      <c r="B536" s="1"/>
      <c r="C536" s="1">
        <v>422</v>
      </c>
      <c r="D536" s="1" t="s">
        <v>219</v>
      </c>
      <c r="E536" s="5">
        <v>50000</v>
      </c>
      <c r="F536" s="5">
        <v>0</v>
      </c>
      <c r="G536" s="5">
        <v>0</v>
      </c>
    </row>
    <row r="537" spans="1:7" ht="15">
      <c r="A537" s="82"/>
      <c r="B537" s="82"/>
      <c r="C537" s="82"/>
      <c r="D537" s="82" t="s">
        <v>204</v>
      </c>
      <c r="E537" s="83">
        <f>E539+E544</f>
        <v>42000</v>
      </c>
      <c r="F537" s="83">
        <f>F539+F544</f>
        <v>40000</v>
      </c>
      <c r="G537" s="83">
        <f>G539+G544</f>
        <v>40000</v>
      </c>
    </row>
    <row r="538" spans="1:7" ht="15">
      <c r="A538" s="82"/>
      <c r="B538" s="82"/>
      <c r="C538" s="82"/>
      <c r="D538" s="82" t="s">
        <v>300</v>
      </c>
      <c r="E538" s="83"/>
      <c r="F538" s="83"/>
      <c r="G538" s="83"/>
    </row>
    <row r="539" spans="1:7" ht="15">
      <c r="A539" s="82"/>
      <c r="B539" s="82"/>
      <c r="C539" s="82"/>
      <c r="D539" s="82" t="s">
        <v>205</v>
      </c>
      <c r="E539" s="83">
        <f>E541</f>
        <v>30000</v>
      </c>
      <c r="F539" s="83">
        <f>F541</f>
        <v>30000</v>
      </c>
      <c r="G539" s="83">
        <f>G541</f>
        <v>30000</v>
      </c>
    </row>
    <row r="540" spans="1:7" ht="15">
      <c r="A540" s="9"/>
      <c r="B540" s="9"/>
      <c r="C540" s="9"/>
      <c r="D540" s="9" t="s">
        <v>31</v>
      </c>
      <c r="E540" s="10"/>
      <c r="F540" s="10"/>
      <c r="G540" s="10"/>
    </row>
    <row r="541" spans="1:7" ht="15">
      <c r="A541" s="9">
        <v>3</v>
      </c>
      <c r="B541" s="9"/>
      <c r="C541" s="9"/>
      <c r="D541" s="9" t="s">
        <v>37</v>
      </c>
      <c r="E541" s="10">
        <f>E542</f>
        <v>30000</v>
      </c>
      <c r="F541" s="10">
        <f>F542</f>
        <v>30000</v>
      </c>
      <c r="G541" s="10">
        <f>G542</f>
        <v>30000</v>
      </c>
    </row>
    <row r="542" spans="1:7" ht="15">
      <c r="A542" s="9"/>
      <c r="B542" s="9">
        <v>32</v>
      </c>
      <c r="C542" s="9"/>
      <c r="D542" s="9" t="s">
        <v>42</v>
      </c>
      <c r="E542" s="10">
        <f>E543</f>
        <v>30000</v>
      </c>
      <c r="F542" s="10">
        <v>30000</v>
      </c>
      <c r="G542" s="10">
        <v>30000</v>
      </c>
    </row>
    <row r="543" spans="1:7" ht="15">
      <c r="A543" s="1"/>
      <c r="B543" s="2"/>
      <c r="C543" s="1">
        <v>323</v>
      </c>
      <c r="D543" s="1" t="s">
        <v>45</v>
      </c>
      <c r="E543" s="5">
        <v>30000</v>
      </c>
      <c r="F543" s="5">
        <v>0</v>
      </c>
      <c r="G543" s="5">
        <v>0</v>
      </c>
    </row>
    <row r="544" spans="1:7" ht="15">
      <c r="A544" s="82"/>
      <c r="B544" s="82"/>
      <c r="C544" s="82"/>
      <c r="D544" s="82" t="s">
        <v>206</v>
      </c>
      <c r="E544" s="83">
        <f>E546</f>
        <v>12000</v>
      </c>
      <c r="F544" s="83">
        <f>F546</f>
        <v>10000</v>
      </c>
      <c r="G544" s="83">
        <f>G546</f>
        <v>10000</v>
      </c>
    </row>
    <row r="545" spans="1:7" ht="15">
      <c r="A545" s="9"/>
      <c r="B545" s="9"/>
      <c r="C545" s="9"/>
      <c r="D545" s="9" t="s">
        <v>31</v>
      </c>
      <c r="E545" s="10"/>
      <c r="F545" s="10"/>
      <c r="G545" s="10"/>
    </row>
    <row r="546" spans="1:7" ht="15">
      <c r="A546" s="9">
        <v>3</v>
      </c>
      <c r="B546" s="9"/>
      <c r="C546" s="9"/>
      <c r="D546" s="9" t="s">
        <v>37</v>
      </c>
      <c r="E546" s="10">
        <f>E547</f>
        <v>12000</v>
      </c>
      <c r="F546" s="10">
        <f>F547</f>
        <v>10000</v>
      </c>
      <c r="G546" s="10">
        <f>G547</f>
        <v>10000</v>
      </c>
    </row>
    <row r="547" spans="1:7" ht="15">
      <c r="A547" s="9"/>
      <c r="B547" s="9">
        <v>32</v>
      </c>
      <c r="C547" s="9"/>
      <c r="D547" s="9" t="s">
        <v>42</v>
      </c>
      <c r="E547" s="10">
        <f>E548</f>
        <v>12000</v>
      </c>
      <c r="F547" s="10">
        <v>10000</v>
      </c>
      <c r="G547" s="10">
        <v>10000</v>
      </c>
    </row>
    <row r="548" spans="1:7" ht="15">
      <c r="A548" s="1"/>
      <c r="B548" s="1"/>
      <c r="C548" s="1">
        <v>323</v>
      </c>
      <c r="D548" s="1" t="s">
        <v>45</v>
      </c>
      <c r="E548" s="5">
        <v>12000</v>
      </c>
      <c r="F548" s="5">
        <v>0</v>
      </c>
      <c r="G548" s="5">
        <v>0</v>
      </c>
    </row>
    <row r="549" spans="1:7" ht="15">
      <c r="A549" s="16"/>
      <c r="B549" s="16"/>
      <c r="C549" s="16"/>
      <c r="D549" s="16" t="s">
        <v>207</v>
      </c>
      <c r="E549" s="17">
        <f>E552+E557</f>
        <v>900000</v>
      </c>
      <c r="F549" s="17">
        <f>F562</f>
        <v>150000</v>
      </c>
      <c r="G549" s="17">
        <f>G562+G566</f>
        <v>300000</v>
      </c>
    </row>
    <row r="550" spans="1:7" ht="14.25" customHeight="1">
      <c r="A550" s="16"/>
      <c r="B550" s="16"/>
      <c r="C550" s="16"/>
      <c r="D550" s="16" t="s">
        <v>297</v>
      </c>
      <c r="E550" s="17"/>
      <c r="F550" s="17"/>
      <c r="G550" s="17"/>
    </row>
    <row r="551" spans="1:7" ht="14.25" customHeight="1">
      <c r="A551" s="16"/>
      <c r="B551" s="16"/>
      <c r="C551" s="16"/>
      <c r="D551" s="16" t="s">
        <v>151</v>
      </c>
      <c r="E551" s="17"/>
      <c r="F551" s="17"/>
      <c r="G551" s="17"/>
    </row>
    <row r="552" spans="1:7" ht="15">
      <c r="A552" s="16"/>
      <c r="B552" s="26"/>
      <c r="C552" s="16"/>
      <c r="D552" s="16" t="s">
        <v>208</v>
      </c>
      <c r="E552" s="17">
        <f>E554</f>
        <v>700000</v>
      </c>
      <c r="F552" s="17">
        <v>0</v>
      </c>
      <c r="G552" s="17">
        <v>0</v>
      </c>
    </row>
    <row r="553" spans="1:7" ht="15">
      <c r="A553" s="9"/>
      <c r="B553" s="9"/>
      <c r="C553" s="9"/>
      <c r="D553" s="9" t="s">
        <v>25</v>
      </c>
      <c r="E553" s="10"/>
      <c r="F553" s="10"/>
      <c r="G553" s="10"/>
    </row>
    <row r="554" spans="1:7" ht="13.5" customHeight="1">
      <c r="A554" s="9">
        <v>4</v>
      </c>
      <c r="B554" s="9"/>
      <c r="C554" s="9"/>
      <c r="D554" s="9" t="s">
        <v>57</v>
      </c>
      <c r="E554" s="10">
        <f>E555</f>
        <v>700000</v>
      </c>
      <c r="F554" s="10">
        <v>0</v>
      </c>
      <c r="G554" s="10">
        <v>0</v>
      </c>
    </row>
    <row r="555" spans="1:7" ht="15">
      <c r="A555" s="9"/>
      <c r="B555" s="9">
        <v>42</v>
      </c>
      <c r="C555" s="9"/>
      <c r="D555" s="9" t="s">
        <v>58</v>
      </c>
      <c r="E555" s="10">
        <f>E556</f>
        <v>700000</v>
      </c>
      <c r="F555" s="10">
        <v>0</v>
      </c>
      <c r="G555" s="10">
        <v>0</v>
      </c>
    </row>
    <row r="556" spans="1:7" ht="15">
      <c r="A556" s="1"/>
      <c r="B556" s="1"/>
      <c r="C556" s="1">
        <v>421</v>
      </c>
      <c r="D556" s="1" t="s">
        <v>59</v>
      </c>
      <c r="E556" s="5">
        <v>700000</v>
      </c>
      <c r="F556" s="5">
        <v>0</v>
      </c>
      <c r="G556" s="5">
        <v>0</v>
      </c>
    </row>
    <row r="557" spans="1:7" ht="15">
      <c r="A557" s="16"/>
      <c r="B557" s="16"/>
      <c r="C557" s="16"/>
      <c r="D557" s="16" t="s">
        <v>209</v>
      </c>
      <c r="E557" s="17">
        <f>E559</f>
        <v>200000</v>
      </c>
      <c r="F557" s="17">
        <v>0</v>
      </c>
      <c r="G557" s="17">
        <v>0</v>
      </c>
    </row>
    <row r="558" spans="1:7" ht="15">
      <c r="A558" s="9"/>
      <c r="B558" s="9"/>
      <c r="C558" s="9"/>
      <c r="D558" s="9" t="s">
        <v>257</v>
      </c>
      <c r="E558" s="10"/>
      <c r="F558" s="10"/>
      <c r="G558" s="10"/>
    </row>
    <row r="559" spans="1:7" ht="15">
      <c r="A559" s="9">
        <v>4</v>
      </c>
      <c r="B559" s="9"/>
      <c r="C559" s="9"/>
      <c r="D559" s="9" t="s">
        <v>57</v>
      </c>
      <c r="E559" s="10">
        <f>E560</f>
        <v>200000</v>
      </c>
      <c r="F559" s="10">
        <v>0</v>
      </c>
      <c r="G559" s="10">
        <v>0</v>
      </c>
    </row>
    <row r="560" spans="1:7" ht="15">
      <c r="A560" s="9"/>
      <c r="B560" s="9">
        <v>42</v>
      </c>
      <c r="C560" s="9"/>
      <c r="D560" s="9" t="s">
        <v>58</v>
      </c>
      <c r="E560" s="10">
        <f>E561</f>
        <v>200000</v>
      </c>
      <c r="F560" s="10">
        <v>0</v>
      </c>
      <c r="G560" s="10">
        <v>0</v>
      </c>
    </row>
    <row r="561" spans="1:7" ht="15">
      <c r="A561" s="1"/>
      <c r="B561" s="1"/>
      <c r="C561" s="1">
        <v>421</v>
      </c>
      <c r="D561" s="1" t="s">
        <v>59</v>
      </c>
      <c r="E561" s="5">
        <v>200000</v>
      </c>
      <c r="F561" s="5">
        <v>0</v>
      </c>
      <c r="G561" s="5">
        <v>0</v>
      </c>
    </row>
    <row r="562" spans="1:7" ht="15">
      <c r="A562" s="52"/>
      <c r="B562" s="52"/>
      <c r="C562" s="52"/>
      <c r="D562" s="16" t="s">
        <v>268</v>
      </c>
      <c r="E562" s="17">
        <v>0</v>
      </c>
      <c r="F562" s="17">
        <f>F564</f>
        <v>150000</v>
      </c>
      <c r="G562" s="17">
        <f>G564</f>
        <v>200000</v>
      </c>
    </row>
    <row r="563" spans="1:7" ht="15">
      <c r="A563" s="50"/>
      <c r="B563" s="50"/>
      <c r="C563" s="50"/>
      <c r="D563" s="31" t="s">
        <v>122</v>
      </c>
      <c r="E563" s="32"/>
      <c r="F563" s="32"/>
      <c r="G563" s="32"/>
    </row>
    <row r="564" spans="1:7" ht="15">
      <c r="A564" s="9">
        <v>4</v>
      </c>
      <c r="B564" s="1"/>
      <c r="C564" s="1"/>
      <c r="D564" s="9" t="s">
        <v>116</v>
      </c>
      <c r="E564" s="10">
        <v>0</v>
      </c>
      <c r="F564" s="10">
        <f>F565</f>
        <v>150000</v>
      </c>
      <c r="G564" s="10">
        <f>G565</f>
        <v>200000</v>
      </c>
    </row>
    <row r="565" spans="1:7" ht="15">
      <c r="A565" s="1"/>
      <c r="B565" s="9">
        <v>42</v>
      </c>
      <c r="C565" s="1"/>
      <c r="D565" s="9" t="s">
        <v>117</v>
      </c>
      <c r="E565" s="10">
        <v>0</v>
      </c>
      <c r="F565" s="10">
        <v>150000</v>
      </c>
      <c r="G565" s="10">
        <v>200000</v>
      </c>
    </row>
    <row r="566" spans="1:7" ht="15">
      <c r="A566" s="52"/>
      <c r="B566" s="16"/>
      <c r="C566" s="52"/>
      <c r="D566" s="16" t="s">
        <v>269</v>
      </c>
      <c r="E566" s="17"/>
      <c r="F566" s="17">
        <v>0</v>
      </c>
      <c r="G566" s="17">
        <f>G568</f>
        <v>100000</v>
      </c>
    </row>
    <row r="567" spans="1:7" ht="15">
      <c r="A567" s="50"/>
      <c r="B567" s="31"/>
      <c r="C567" s="50"/>
      <c r="D567" s="31" t="s">
        <v>270</v>
      </c>
      <c r="E567" s="32"/>
      <c r="F567" s="32"/>
      <c r="G567" s="32"/>
    </row>
    <row r="568" spans="1:7" ht="15">
      <c r="A568" s="9">
        <v>4</v>
      </c>
      <c r="B568" s="9"/>
      <c r="C568" s="1"/>
      <c r="D568" s="9" t="s">
        <v>116</v>
      </c>
      <c r="E568" s="10">
        <v>0</v>
      </c>
      <c r="F568" s="10">
        <v>0</v>
      </c>
      <c r="G568" s="10">
        <f>G569</f>
        <v>100000</v>
      </c>
    </row>
    <row r="569" spans="1:7" ht="15">
      <c r="A569" s="1"/>
      <c r="B569" s="9">
        <v>42</v>
      </c>
      <c r="C569" s="1"/>
      <c r="D569" s="9" t="s">
        <v>117</v>
      </c>
      <c r="E569" s="10">
        <v>0</v>
      </c>
      <c r="F569" s="10">
        <v>0</v>
      </c>
      <c r="G569" s="10">
        <v>100000</v>
      </c>
    </row>
    <row r="570" spans="1:7" ht="15">
      <c r="A570" s="52"/>
      <c r="B570" s="16"/>
      <c r="C570" s="52"/>
      <c r="D570" s="16" t="s">
        <v>298</v>
      </c>
      <c r="E570" s="17"/>
      <c r="F570" s="17"/>
      <c r="G570" s="17"/>
    </row>
    <row r="571" spans="1:7" ht="15">
      <c r="A571" s="52"/>
      <c r="B571" s="16"/>
      <c r="C571" s="52"/>
      <c r="D571" s="16" t="s">
        <v>274</v>
      </c>
      <c r="E571" s="17">
        <v>0</v>
      </c>
      <c r="F571" s="17">
        <f>F572</f>
        <v>1500000</v>
      </c>
      <c r="G571" s="17">
        <v>0</v>
      </c>
    </row>
    <row r="572" spans="1:7" ht="15">
      <c r="A572" s="52"/>
      <c r="B572" s="16"/>
      <c r="C572" s="52"/>
      <c r="D572" s="16" t="s">
        <v>275</v>
      </c>
      <c r="E572" s="17">
        <v>0</v>
      </c>
      <c r="F572" s="17">
        <f>F574</f>
        <v>1500000</v>
      </c>
      <c r="G572" s="17">
        <v>0</v>
      </c>
    </row>
    <row r="573" spans="1:7" ht="15">
      <c r="A573" s="50"/>
      <c r="B573" s="31"/>
      <c r="C573" s="50"/>
      <c r="D573" s="31" t="s">
        <v>270</v>
      </c>
      <c r="E573" s="32"/>
      <c r="F573" s="32"/>
      <c r="G573" s="32"/>
    </row>
    <row r="574" spans="1:7" ht="15">
      <c r="A574" s="31">
        <v>4</v>
      </c>
      <c r="B574" s="31"/>
      <c r="C574" s="50"/>
      <c r="D574" s="31" t="s">
        <v>285</v>
      </c>
      <c r="E574" s="32">
        <v>0</v>
      </c>
      <c r="F574" s="32">
        <f>F575</f>
        <v>1500000</v>
      </c>
      <c r="G574" s="32">
        <v>0</v>
      </c>
    </row>
    <row r="575" spans="1:7" ht="15">
      <c r="A575" s="1"/>
      <c r="B575" s="9">
        <v>42</v>
      </c>
      <c r="C575" s="1"/>
      <c r="D575" s="9" t="s">
        <v>117</v>
      </c>
      <c r="E575" s="10">
        <v>0</v>
      </c>
      <c r="F575" s="10">
        <v>1500000</v>
      </c>
      <c r="G575" s="10">
        <v>0</v>
      </c>
    </row>
    <row r="576" spans="1:7" ht="15">
      <c r="A576" s="52"/>
      <c r="B576" s="52"/>
      <c r="C576" s="52"/>
      <c r="D576" s="16" t="s">
        <v>238</v>
      </c>
      <c r="E576" s="46"/>
      <c r="F576" s="46"/>
      <c r="G576" s="46"/>
    </row>
    <row r="577" spans="1:7" ht="15">
      <c r="A577" s="52"/>
      <c r="B577" s="52"/>
      <c r="C577" s="52"/>
      <c r="D577" s="16" t="s">
        <v>276</v>
      </c>
      <c r="E577" s="17">
        <v>700000</v>
      </c>
      <c r="F577" s="17">
        <f>F578</f>
        <v>939000</v>
      </c>
      <c r="G577" s="17">
        <f>G578</f>
        <v>939000</v>
      </c>
    </row>
    <row r="578" spans="1:7" ht="15">
      <c r="A578" s="16"/>
      <c r="B578" s="16"/>
      <c r="C578" s="16"/>
      <c r="D578" s="16" t="s">
        <v>277</v>
      </c>
      <c r="E578" s="17">
        <f>E580</f>
        <v>700000</v>
      </c>
      <c r="F578" s="17">
        <f>F580+F583</f>
        <v>939000</v>
      </c>
      <c r="G578" s="17">
        <f>G580+G583</f>
        <v>939000</v>
      </c>
    </row>
    <row r="579" spans="1:7" ht="15">
      <c r="A579" s="9"/>
      <c r="B579" s="9"/>
      <c r="C579" s="9"/>
      <c r="D579" s="9" t="s">
        <v>241</v>
      </c>
      <c r="E579" s="10"/>
      <c r="F579" s="10"/>
      <c r="G579" s="10"/>
    </row>
    <row r="580" spans="1:7" ht="15">
      <c r="A580" s="9">
        <v>4</v>
      </c>
      <c r="B580" s="9"/>
      <c r="C580" s="9"/>
      <c r="D580" s="9" t="s">
        <v>57</v>
      </c>
      <c r="E580" s="10">
        <f>E581</f>
        <v>700000</v>
      </c>
      <c r="F580" s="10">
        <f>F581</f>
        <v>700000</v>
      </c>
      <c r="G580" s="10">
        <f>G581</f>
        <v>700000</v>
      </c>
    </row>
    <row r="581" spans="1:7" ht="15">
      <c r="A581" s="9"/>
      <c r="B581" s="9">
        <v>42</v>
      </c>
      <c r="C581" s="9"/>
      <c r="D581" s="9" t="s">
        <v>58</v>
      </c>
      <c r="E581" s="10">
        <f>E582</f>
        <v>700000</v>
      </c>
      <c r="F581" s="10">
        <v>700000</v>
      </c>
      <c r="G581" s="10">
        <v>700000</v>
      </c>
    </row>
    <row r="582" spans="1:7" ht="15">
      <c r="A582" s="1"/>
      <c r="B582" s="1"/>
      <c r="C582" s="1">
        <v>421</v>
      </c>
      <c r="D582" s="1" t="s">
        <v>59</v>
      </c>
      <c r="E582" s="5">
        <v>700000</v>
      </c>
      <c r="F582" s="5">
        <v>0</v>
      </c>
      <c r="G582" s="5">
        <v>0</v>
      </c>
    </row>
    <row r="583" spans="1:7" ht="15">
      <c r="A583" s="9">
        <v>5</v>
      </c>
      <c r="B583" s="1"/>
      <c r="C583" s="1"/>
      <c r="D583" s="9" t="s">
        <v>265</v>
      </c>
      <c r="E583" s="10">
        <v>0</v>
      </c>
      <c r="F583" s="10">
        <f>F584</f>
        <v>239000</v>
      </c>
      <c r="G583" s="10">
        <f>G584</f>
        <v>239000</v>
      </c>
    </row>
    <row r="584" spans="1:7" ht="15">
      <c r="A584" s="1"/>
      <c r="B584" s="9">
        <v>54</v>
      </c>
      <c r="C584" s="1"/>
      <c r="D584" s="9" t="s">
        <v>266</v>
      </c>
      <c r="E584" s="10">
        <v>0</v>
      </c>
      <c r="F584" s="10">
        <v>239000</v>
      </c>
      <c r="G584" s="10">
        <v>239000</v>
      </c>
    </row>
    <row r="585" spans="1:7" ht="15">
      <c r="A585" s="52"/>
      <c r="B585" s="52"/>
      <c r="C585" s="52"/>
      <c r="D585" s="16" t="s">
        <v>239</v>
      </c>
      <c r="E585" s="46"/>
      <c r="F585" s="46"/>
      <c r="G585" s="46"/>
    </row>
    <row r="586" spans="1:7" ht="15">
      <c r="A586" s="52"/>
      <c r="B586" s="52"/>
      <c r="C586" s="52"/>
      <c r="D586" s="16" t="s">
        <v>278</v>
      </c>
      <c r="E586" s="17">
        <f>E588+E592</f>
        <v>3750000</v>
      </c>
      <c r="F586" s="17">
        <f>F588</f>
        <v>100000</v>
      </c>
      <c r="G586" s="17">
        <f>G588</f>
        <v>50000</v>
      </c>
    </row>
    <row r="587" spans="1:7" ht="15">
      <c r="A587" s="50"/>
      <c r="B587" s="50"/>
      <c r="C587" s="50"/>
      <c r="D587" s="31" t="s">
        <v>271</v>
      </c>
      <c r="E587" s="32"/>
      <c r="F587" s="51"/>
      <c r="G587" s="51"/>
    </row>
    <row r="588" spans="1:7" ht="15">
      <c r="A588" s="52"/>
      <c r="B588" s="52"/>
      <c r="C588" s="52"/>
      <c r="D588" s="16" t="s">
        <v>279</v>
      </c>
      <c r="E588" s="17">
        <f aca="true" t="shared" si="14" ref="E588:G589">E589</f>
        <v>150000</v>
      </c>
      <c r="F588" s="17">
        <f t="shared" si="14"/>
        <v>100000</v>
      </c>
      <c r="G588" s="17">
        <f t="shared" si="14"/>
        <v>50000</v>
      </c>
    </row>
    <row r="589" spans="1:7" ht="15">
      <c r="A589" s="9">
        <v>4</v>
      </c>
      <c r="B589" s="1"/>
      <c r="C589" s="1"/>
      <c r="D589" s="9" t="s">
        <v>57</v>
      </c>
      <c r="E589" s="10">
        <f t="shared" si="14"/>
        <v>150000</v>
      </c>
      <c r="F589" s="10">
        <f t="shared" si="14"/>
        <v>100000</v>
      </c>
      <c r="G589" s="10">
        <f t="shared" si="14"/>
        <v>50000</v>
      </c>
    </row>
    <row r="590" spans="1:7" ht="15">
      <c r="A590" s="1"/>
      <c r="B590" s="9">
        <v>45</v>
      </c>
      <c r="C590" s="1"/>
      <c r="D590" s="9" t="s">
        <v>138</v>
      </c>
      <c r="E590" s="10">
        <f>E591</f>
        <v>150000</v>
      </c>
      <c r="F590" s="10">
        <v>100000</v>
      </c>
      <c r="G590" s="10">
        <v>50000</v>
      </c>
    </row>
    <row r="591" spans="1:7" ht="15">
      <c r="A591" s="1"/>
      <c r="B591" s="1"/>
      <c r="C591" s="1">
        <v>454</v>
      </c>
      <c r="D591" s="1" t="s">
        <v>216</v>
      </c>
      <c r="E591" s="5">
        <v>150000</v>
      </c>
      <c r="F591" s="5">
        <v>0</v>
      </c>
      <c r="G591" s="5">
        <v>0</v>
      </c>
    </row>
    <row r="592" spans="1:7" ht="15">
      <c r="A592" s="52"/>
      <c r="B592" s="52"/>
      <c r="C592" s="52"/>
      <c r="D592" s="16" t="s">
        <v>280</v>
      </c>
      <c r="E592" s="17">
        <f>E593</f>
        <v>3600000</v>
      </c>
      <c r="F592" s="17">
        <v>0</v>
      </c>
      <c r="G592" s="17">
        <v>0</v>
      </c>
    </row>
    <row r="593" spans="1:7" ht="15">
      <c r="A593" s="9">
        <v>4</v>
      </c>
      <c r="B593" s="1"/>
      <c r="C593" s="1"/>
      <c r="D593" s="9" t="s">
        <v>116</v>
      </c>
      <c r="E593" s="10">
        <f>E594</f>
        <v>3600000</v>
      </c>
      <c r="F593" s="10">
        <v>0</v>
      </c>
      <c r="G593" s="10">
        <v>0</v>
      </c>
    </row>
    <row r="594" spans="1:7" ht="15">
      <c r="A594" s="1"/>
      <c r="B594" s="9">
        <v>45</v>
      </c>
      <c r="C594" s="1"/>
      <c r="D594" s="9" t="s">
        <v>138</v>
      </c>
      <c r="E594" s="10">
        <f>E595</f>
        <v>3600000</v>
      </c>
      <c r="F594" s="10">
        <v>0</v>
      </c>
      <c r="G594" s="10">
        <v>0</v>
      </c>
    </row>
    <row r="595" spans="1:7" ht="15">
      <c r="A595" s="1"/>
      <c r="B595" s="1"/>
      <c r="C595" s="1">
        <v>454</v>
      </c>
      <c r="D595" s="1" t="s">
        <v>216</v>
      </c>
      <c r="E595" s="5">
        <v>3600000</v>
      </c>
      <c r="F595" s="5">
        <v>0</v>
      </c>
      <c r="G595" s="5">
        <v>0</v>
      </c>
    </row>
    <row r="596" spans="1:7" ht="15">
      <c r="A596" s="44"/>
      <c r="B596" s="44"/>
      <c r="C596" s="27"/>
      <c r="D596" s="27" t="s">
        <v>127</v>
      </c>
      <c r="E596" s="28">
        <f aca="true" t="shared" si="15" ref="E596:G597">E597</f>
        <v>498160</v>
      </c>
      <c r="F596" s="28">
        <f t="shared" si="15"/>
        <v>495300</v>
      </c>
      <c r="G596" s="28">
        <f t="shared" si="15"/>
        <v>497400</v>
      </c>
    </row>
    <row r="597" spans="1:7" ht="30">
      <c r="A597" s="44"/>
      <c r="B597" s="44"/>
      <c r="C597" s="27"/>
      <c r="D597" s="45" t="s">
        <v>227</v>
      </c>
      <c r="E597" s="28">
        <f t="shared" si="15"/>
        <v>498160</v>
      </c>
      <c r="F597" s="28">
        <f t="shared" si="15"/>
        <v>495300</v>
      </c>
      <c r="G597" s="28">
        <f t="shared" si="15"/>
        <v>497400</v>
      </c>
    </row>
    <row r="598" spans="1:7" ht="15">
      <c r="A598" s="27"/>
      <c r="B598" s="27"/>
      <c r="C598" s="27"/>
      <c r="D598" s="27" t="s">
        <v>281</v>
      </c>
      <c r="E598" s="28">
        <f>E600+E619+E614</f>
        <v>498160</v>
      </c>
      <c r="F598" s="28">
        <f>F600+F614+F619</f>
        <v>495300</v>
      </c>
      <c r="G598" s="28">
        <f>G600+G614+G619</f>
        <v>497400</v>
      </c>
    </row>
    <row r="599" spans="1:7" ht="15">
      <c r="A599" s="27"/>
      <c r="B599" s="27"/>
      <c r="C599" s="27"/>
      <c r="D599" s="27" t="s">
        <v>299</v>
      </c>
      <c r="E599" s="28"/>
      <c r="F599" s="28"/>
      <c r="G599" s="28"/>
    </row>
    <row r="600" spans="1:7" ht="15">
      <c r="A600" s="27"/>
      <c r="B600" s="27"/>
      <c r="C600" s="27"/>
      <c r="D600" s="27" t="s">
        <v>282</v>
      </c>
      <c r="E600" s="28">
        <f>E602</f>
        <v>479160</v>
      </c>
      <c r="F600" s="28">
        <f>F602</f>
        <v>475300</v>
      </c>
      <c r="G600" s="28">
        <f>G602</f>
        <v>475400</v>
      </c>
    </row>
    <row r="601" spans="1:7" ht="15">
      <c r="A601" s="9"/>
      <c r="B601" s="9"/>
      <c r="C601" s="9"/>
      <c r="D601" s="9" t="s">
        <v>258</v>
      </c>
      <c r="E601" s="10"/>
      <c r="F601" s="10"/>
      <c r="G601" s="10"/>
    </row>
    <row r="602" spans="1:7" ht="15">
      <c r="A602" s="9">
        <v>3</v>
      </c>
      <c r="B602" s="9"/>
      <c r="C602" s="9"/>
      <c r="D602" s="9" t="s">
        <v>37</v>
      </c>
      <c r="E602" s="10">
        <f>E603+E607+E612</f>
        <v>479160</v>
      </c>
      <c r="F602" s="10">
        <f>F603+F607+F612</f>
        <v>475300</v>
      </c>
      <c r="G602" s="10">
        <f>G603+G607+G612</f>
        <v>475400</v>
      </c>
    </row>
    <row r="603" spans="1:7" ht="15">
      <c r="A603" s="9"/>
      <c r="B603" s="9">
        <v>31</v>
      </c>
      <c r="C603" s="9"/>
      <c r="D603" s="9" t="s">
        <v>123</v>
      </c>
      <c r="E603" s="10">
        <f>E604+E605+E606</f>
        <v>334160</v>
      </c>
      <c r="F603" s="10">
        <v>339000</v>
      </c>
      <c r="G603" s="10">
        <v>344000</v>
      </c>
    </row>
    <row r="604" spans="1:7" ht="15">
      <c r="A604" s="1"/>
      <c r="B604" s="1"/>
      <c r="C604" s="1">
        <v>311</v>
      </c>
      <c r="D604" s="1" t="s">
        <v>128</v>
      </c>
      <c r="E604" s="5">
        <v>280000</v>
      </c>
      <c r="F604" s="5">
        <v>0</v>
      </c>
      <c r="G604" s="5">
        <v>0</v>
      </c>
    </row>
    <row r="605" spans="1:7" ht="15">
      <c r="A605" s="1"/>
      <c r="B605" s="1"/>
      <c r="C605" s="1">
        <v>312</v>
      </c>
      <c r="D605" s="40" t="s">
        <v>129</v>
      </c>
      <c r="E605" s="5">
        <v>6000</v>
      </c>
      <c r="F605" s="5">
        <v>0</v>
      </c>
      <c r="G605" s="5">
        <v>0</v>
      </c>
    </row>
    <row r="606" spans="1:7" ht="15">
      <c r="A606" s="1"/>
      <c r="B606" s="1"/>
      <c r="C606" s="1">
        <v>313</v>
      </c>
      <c r="D606" s="40" t="s">
        <v>130</v>
      </c>
      <c r="E606" s="5">
        <v>48160</v>
      </c>
      <c r="F606" s="5">
        <v>0</v>
      </c>
      <c r="G606" s="5">
        <v>0</v>
      </c>
    </row>
    <row r="607" spans="1:7" ht="15">
      <c r="A607" s="1"/>
      <c r="B607" s="9">
        <v>32</v>
      </c>
      <c r="C607" s="1"/>
      <c r="D607" s="31" t="s">
        <v>71</v>
      </c>
      <c r="E607" s="10">
        <f>E608+E609+E610+E611</f>
        <v>143800</v>
      </c>
      <c r="F607" s="10">
        <v>135000</v>
      </c>
      <c r="G607" s="10">
        <v>130000</v>
      </c>
    </row>
    <row r="608" spans="1:7" ht="15">
      <c r="A608" s="1"/>
      <c r="B608" s="1"/>
      <c r="C608" s="1">
        <v>321</v>
      </c>
      <c r="D608" s="40" t="s">
        <v>146</v>
      </c>
      <c r="E608" s="5">
        <v>14000</v>
      </c>
      <c r="F608" s="5">
        <v>0</v>
      </c>
      <c r="G608" s="5">
        <v>0</v>
      </c>
    </row>
    <row r="609" spans="1:7" ht="15">
      <c r="A609" s="1"/>
      <c r="B609" s="1"/>
      <c r="C609" s="1">
        <v>322</v>
      </c>
      <c r="D609" s="40" t="s">
        <v>147</v>
      </c>
      <c r="E609" s="5">
        <v>80300</v>
      </c>
      <c r="F609" s="5">
        <v>0</v>
      </c>
      <c r="G609" s="5">
        <v>0</v>
      </c>
    </row>
    <row r="610" spans="1:7" ht="15">
      <c r="A610" s="1"/>
      <c r="B610" s="1"/>
      <c r="C610" s="1">
        <v>323</v>
      </c>
      <c r="D610" s="40" t="s">
        <v>137</v>
      </c>
      <c r="E610" s="5">
        <v>41400</v>
      </c>
      <c r="F610" s="5">
        <v>0</v>
      </c>
      <c r="G610" s="5">
        <v>0</v>
      </c>
    </row>
    <row r="611" spans="1:7" ht="15">
      <c r="A611" s="1"/>
      <c r="B611" s="1"/>
      <c r="C611" s="1">
        <v>329</v>
      </c>
      <c r="D611" s="40" t="s">
        <v>148</v>
      </c>
      <c r="E611" s="5">
        <v>8100</v>
      </c>
      <c r="F611" s="5">
        <v>0</v>
      </c>
      <c r="G611" s="5">
        <v>0</v>
      </c>
    </row>
    <row r="612" spans="1:7" ht="15">
      <c r="A612" s="1"/>
      <c r="B612" s="9">
        <v>34</v>
      </c>
      <c r="C612" s="1"/>
      <c r="D612" s="31" t="s">
        <v>149</v>
      </c>
      <c r="E612" s="10">
        <f>E613</f>
        <v>1200</v>
      </c>
      <c r="F612" s="10">
        <v>1300</v>
      </c>
      <c r="G612" s="10">
        <v>1400</v>
      </c>
    </row>
    <row r="613" spans="1:7" ht="15">
      <c r="A613" s="1"/>
      <c r="B613" s="1"/>
      <c r="C613" s="1">
        <v>343</v>
      </c>
      <c r="D613" s="40" t="s">
        <v>150</v>
      </c>
      <c r="E613" s="5">
        <v>1200</v>
      </c>
      <c r="F613" s="1">
        <v>0</v>
      </c>
      <c r="G613" s="1">
        <v>0</v>
      </c>
    </row>
    <row r="614" spans="1:7" ht="15">
      <c r="A614" s="27"/>
      <c r="B614" s="27"/>
      <c r="C614" s="27"/>
      <c r="D614" s="27" t="s">
        <v>283</v>
      </c>
      <c r="E614" s="28">
        <f>E616</f>
        <v>2000</v>
      </c>
      <c r="F614" s="28">
        <f>F616</f>
        <v>3000</v>
      </c>
      <c r="G614" s="28">
        <f>G616</f>
        <v>5000</v>
      </c>
    </row>
    <row r="615" spans="1:7" ht="15">
      <c r="A615" s="31"/>
      <c r="B615" s="31"/>
      <c r="C615" s="31"/>
      <c r="D615" s="31" t="s">
        <v>122</v>
      </c>
      <c r="E615" s="32"/>
      <c r="F615" s="32"/>
      <c r="G615" s="32"/>
    </row>
    <row r="616" spans="1:7" ht="15">
      <c r="A616" s="9">
        <v>4</v>
      </c>
      <c r="B616" s="9"/>
      <c r="C616" s="9"/>
      <c r="D616" s="9" t="s">
        <v>57</v>
      </c>
      <c r="E616" s="10">
        <f>E618</f>
        <v>2000</v>
      </c>
      <c r="F616" s="10">
        <f>F617</f>
        <v>3000</v>
      </c>
      <c r="G616" s="10">
        <f>G617</f>
        <v>5000</v>
      </c>
    </row>
    <row r="617" spans="1:7" ht="15">
      <c r="A617" s="9"/>
      <c r="B617" s="9">
        <v>42</v>
      </c>
      <c r="C617" s="9"/>
      <c r="D617" s="9" t="s">
        <v>58</v>
      </c>
      <c r="E617" s="10">
        <f>E618</f>
        <v>2000</v>
      </c>
      <c r="F617" s="10">
        <v>3000</v>
      </c>
      <c r="G617" s="10">
        <v>5000</v>
      </c>
    </row>
    <row r="618" spans="1:7" ht="15">
      <c r="A618" s="9"/>
      <c r="B618" s="9"/>
      <c r="C618" s="36">
        <v>422</v>
      </c>
      <c r="D618" s="36" t="s">
        <v>58</v>
      </c>
      <c r="E618" s="37">
        <v>2000</v>
      </c>
      <c r="F618" s="37">
        <v>0</v>
      </c>
      <c r="G618" s="37">
        <v>0</v>
      </c>
    </row>
    <row r="619" spans="1:7" ht="15">
      <c r="A619" s="27"/>
      <c r="B619" s="27"/>
      <c r="C619" s="27"/>
      <c r="D619" s="27" t="s">
        <v>284</v>
      </c>
      <c r="E619" s="28">
        <f>E621</f>
        <v>17000</v>
      </c>
      <c r="F619" s="28">
        <f>F621</f>
        <v>17000</v>
      </c>
      <c r="G619" s="28">
        <f>G621</f>
        <v>17000</v>
      </c>
    </row>
    <row r="620" spans="1:7" ht="15">
      <c r="A620" s="31"/>
      <c r="B620" s="31"/>
      <c r="C620" s="31"/>
      <c r="D620" s="31" t="s">
        <v>122</v>
      </c>
      <c r="E620" s="32"/>
      <c r="F620" s="32"/>
      <c r="G620" s="32"/>
    </row>
    <row r="621" spans="1:7" ht="15">
      <c r="A621" s="31">
        <v>3</v>
      </c>
      <c r="B621" s="31"/>
      <c r="C621" s="31"/>
      <c r="D621" s="31" t="s">
        <v>114</v>
      </c>
      <c r="E621" s="32">
        <f>E622</f>
        <v>17000</v>
      </c>
      <c r="F621" s="32">
        <f>F622</f>
        <v>17000</v>
      </c>
      <c r="G621" s="32">
        <f>G622</f>
        <v>17000</v>
      </c>
    </row>
    <row r="622" spans="1:7" ht="15">
      <c r="A622" s="31"/>
      <c r="B622" s="31">
        <v>32</v>
      </c>
      <c r="C622" s="31"/>
      <c r="D622" s="31" t="s">
        <v>71</v>
      </c>
      <c r="E622" s="32">
        <f>E623+E624</f>
        <v>17000</v>
      </c>
      <c r="F622" s="32">
        <v>17000</v>
      </c>
      <c r="G622" s="32">
        <v>17000</v>
      </c>
    </row>
    <row r="623" spans="1:7" ht="15">
      <c r="A623" s="31"/>
      <c r="B623" s="31"/>
      <c r="C623" s="40">
        <v>322</v>
      </c>
      <c r="D623" s="40" t="s">
        <v>147</v>
      </c>
      <c r="E623" s="66">
        <v>1000</v>
      </c>
      <c r="F623" s="66">
        <v>0</v>
      </c>
      <c r="G623" s="66">
        <v>0</v>
      </c>
    </row>
    <row r="624" spans="1:7" ht="15">
      <c r="A624" s="50"/>
      <c r="B624" s="50"/>
      <c r="C624" s="50">
        <v>323</v>
      </c>
      <c r="D624" s="50" t="s">
        <v>137</v>
      </c>
      <c r="E624" s="51">
        <v>16000</v>
      </c>
      <c r="F624" s="51">
        <v>0</v>
      </c>
      <c r="G624" s="51">
        <v>0</v>
      </c>
    </row>
    <row r="626" spans="1:7" ht="15">
      <c r="A626" s="7"/>
      <c r="B626" s="7"/>
      <c r="C626" s="7"/>
      <c r="D626" s="7"/>
      <c r="E626" s="8"/>
      <c r="F626" s="8"/>
      <c r="G626" s="8"/>
    </row>
    <row r="627" spans="1:7" ht="31.5" customHeight="1">
      <c r="A627" s="114" t="s">
        <v>95</v>
      </c>
      <c r="B627" s="106"/>
      <c r="C627" s="106"/>
      <c r="D627" s="106"/>
      <c r="E627" s="106"/>
      <c r="F627" s="106"/>
      <c r="G627" s="106"/>
    </row>
    <row r="628" spans="1:7" ht="15">
      <c r="A628" s="7"/>
      <c r="B628" s="7"/>
      <c r="C628" s="7"/>
      <c r="D628" s="7"/>
      <c r="E628" s="8"/>
      <c r="F628" s="8"/>
      <c r="G628" s="8"/>
    </row>
    <row r="629" spans="1:7" ht="15.75">
      <c r="A629" s="110" t="s">
        <v>317</v>
      </c>
      <c r="B629" s="107"/>
      <c r="C629" s="107"/>
      <c r="D629" s="107"/>
      <c r="E629" s="107"/>
      <c r="F629" s="8"/>
      <c r="G629" s="8"/>
    </row>
    <row r="630" spans="1:7" ht="40.5" customHeight="1">
      <c r="A630" s="7"/>
      <c r="B630" s="7"/>
      <c r="C630" s="7"/>
      <c r="D630" s="7"/>
      <c r="E630" s="8"/>
      <c r="F630" s="8"/>
      <c r="G630" s="8"/>
    </row>
    <row r="631" spans="1:7" ht="15" hidden="1">
      <c r="A631" s="7"/>
      <c r="B631" s="7"/>
      <c r="C631" s="7"/>
      <c r="D631" s="7"/>
      <c r="E631" s="8"/>
      <c r="F631" s="8"/>
      <c r="G631" s="8"/>
    </row>
    <row r="632" spans="1:7" ht="15" hidden="1">
      <c r="A632" s="7"/>
      <c r="B632" s="7"/>
      <c r="C632" s="7"/>
      <c r="D632" s="7"/>
      <c r="E632" s="8"/>
      <c r="F632" s="8"/>
      <c r="G632" s="8"/>
    </row>
    <row r="633" spans="1:7" ht="15" hidden="1">
      <c r="A633" s="7"/>
      <c r="B633" s="7"/>
      <c r="C633" s="7"/>
      <c r="D633" s="7"/>
      <c r="E633" s="8"/>
      <c r="F633" s="8"/>
      <c r="G633" s="8"/>
    </row>
    <row r="634" spans="1:7" ht="15" hidden="1">
      <c r="A634" s="7"/>
      <c r="B634" s="7"/>
      <c r="C634" s="7"/>
      <c r="D634" s="7"/>
      <c r="E634" s="8"/>
      <c r="F634" s="8"/>
      <c r="G634" s="8"/>
    </row>
    <row r="635" spans="1:7" ht="15" hidden="1">
      <c r="A635" s="7"/>
      <c r="B635" s="7"/>
      <c r="C635" s="7"/>
      <c r="D635" s="7"/>
      <c r="E635" s="8"/>
      <c r="F635" s="8"/>
      <c r="G635" s="8"/>
    </row>
    <row r="636" ht="15" hidden="1"/>
    <row r="637" spans="3:4" ht="15.75">
      <c r="C637" s="102"/>
      <c r="D637" s="103" t="s">
        <v>103</v>
      </c>
    </row>
    <row r="640" spans="1:7" ht="15.75">
      <c r="A640" s="106" t="s">
        <v>96</v>
      </c>
      <c r="B640" s="106"/>
      <c r="C640" s="106"/>
      <c r="D640" s="106"/>
      <c r="E640" s="106"/>
      <c r="F640" s="106"/>
      <c r="G640" s="106"/>
    </row>
    <row r="642" spans="1:6" ht="15.75">
      <c r="A642" s="107" t="s">
        <v>311</v>
      </c>
      <c r="B642" s="107"/>
      <c r="C642" s="107"/>
      <c r="D642" s="107"/>
      <c r="E642" s="107"/>
      <c r="F642" s="107"/>
    </row>
    <row r="644" spans="1:7" ht="15.75">
      <c r="A644" s="106" t="s">
        <v>259</v>
      </c>
      <c r="B644" s="106"/>
      <c r="C644" s="106"/>
      <c r="D644" s="106"/>
      <c r="E644" s="106"/>
      <c r="F644" s="106"/>
      <c r="G644" s="106"/>
    </row>
    <row r="645" spans="1:7" ht="15">
      <c r="A645" s="112"/>
      <c r="B645" s="112"/>
      <c r="C645" s="112"/>
      <c r="D645" s="112"/>
      <c r="E645" s="112"/>
      <c r="F645" s="112"/>
      <c r="G645" s="112"/>
    </row>
    <row r="647" spans="1:6" ht="15.75">
      <c r="A647" s="108" t="s">
        <v>263</v>
      </c>
      <c r="B647" s="108"/>
      <c r="C647" s="108"/>
      <c r="D647" s="108"/>
      <c r="E647" s="104"/>
      <c r="F647" s="104"/>
    </row>
    <row r="648" spans="1:6" ht="15.75">
      <c r="A648" s="108" t="s">
        <v>315</v>
      </c>
      <c r="B648" s="108"/>
      <c r="C648" s="108"/>
      <c r="D648" s="108"/>
      <c r="E648" s="106"/>
      <c r="F648" s="106"/>
    </row>
    <row r="649" spans="1:6" ht="15.75">
      <c r="A649" s="108" t="s">
        <v>289</v>
      </c>
      <c r="B649" s="108"/>
      <c r="C649" s="108"/>
      <c r="D649" s="108"/>
      <c r="E649" s="106"/>
      <c r="F649" s="106"/>
    </row>
    <row r="650" spans="1:6" ht="15.75">
      <c r="A650" s="104"/>
      <c r="B650" s="104"/>
      <c r="C650" s="104"/>
      <c r="D650" s="104"/>
      <c r="E650" s="104"/>
      <c r="F650" s="104"/>
    </row>
    <row r="651" spans="1:6" ht="15.75">
      <c r="A651" s="104"/>
      <c r="B651" s="104"/>
      <c r="C651" s="104"/>
      <c r="D651" s="104"/>
      <c r="E651" s="104"/>
      <c r="F651" s="104"/>
    </row>
    <row r="652" spans="1:6" ht="15.75">
      <c r="A652" s="104"/>
      <c r="B652" s="104"/>
      <c r="C652" s="104"/>
      <c r="D652" s="104"/>
      <c r="E652" s="104"/>
      <c r="F652" s="104"/>
    </row>
    <row r="653" spans="1:6" ht="15.75">
      <c r="A653" s="104"/>
      <c r="B653" s="104"/>
      <c r="C653" s="104"/>
      <c r="D653" s="104"/>
      <c r="E653" s="106" t="s">
        <v>237</v>
      </c>
      <c r="F653" s="106"/>
    </row>
    <row r="654" spans="1:6" ht="15.75">
      <c r="A654" s="104"/>
      <c r="B654" s="104"/>
      <c r="C654" s="104"/>
      <c r="D654" s="104"/>
      <c r="E654" s="106" t="s">
        <v>318</v>
      </c>
      <c r="F654" s="106"/>
    </row>
  </sheetData>
  <sheetProtection/>
  <mergeCells count="24">
    <mergeCell ref="B1:G1"/>
    <mergeCell ref="A640:G640"/>
    <mergeCell ref="A644:G644"/>
    <mergeCell ref="A645:G645"/>
    <mergeCell ref="A4:G4"/>
    <mergeCell ref="A5:G5"/>
    <mergeCell ref="A9:G9"/>
    <mergeCell ref="A35:G35"/>
    <mergeCell ref="A185:G185"/>
    <mergeCell ref="A627:G627"/>
    <mergeCell ref="A11:F11"/>
    <mergeCell ref="A2:G2"/>
    <mergeCell ref="A38:G38"/>
    <mergeCell ref="A187:G187"/>
    <mergeCell ref="A629:E629"/>
    <mergeCell ref="A162:D162"/>
    <mergeCell ref="E653:F653"/>
    <mergeCell ref="E654:F654"/>
    <mergeCell ref="A642:F642"/>
    <mergeCell ref="A647:D647"/>
    <mergeCell ref="A648:D648"/>
    <mergeCell ref="A649:D649"/>
    <mergeCell ref="E648:F648"/>
    <mergeCell ref="E649:F6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3.57421875" style="0" customWidth="1"/>
    <col min="2" max="2" width="12.28125" style="0" customWidth="1"/>
    <col min="3" max="3" width="27.00390625" style="0" customWidth="1"/>
    <col min="4" max="4" width="12.57421875" style="0" customWidth="1"/>
  </cols>
  <sheetData>
    <row r="2" ht="15">
      <c r="A2" t="s">
        <v>89</v>
      </c>
    </row>
    <row r="3" ht="15">
      <c r="A3" t="s">
        <v>79</v>
      </c>
    </row>
    <row r="5" spans="1:3" ht="15">
      <c r="A5" t="s">
        <v>80</v>
      </c>
      <c r="C5" t="s">
        <v>81</v>
      </c>
    </row>
    <row r="7" spans="1:3" ht="15">
      <c r="A7" t="s">
        <v>82</v>
      </c>
      <c r="B7" s="6">
        <f>List1!E49+List1!E62+List1!E76</f>
        <v>2521200</v>
      </c>
      <c r="C7" s="6" t="e">
        <f>List1!E198+List1!E208+List1!E306+List1!#REF!+List1!E320+List1!#REF!+List1!#REF!+List1!#REF!+List1!E601+List1!#REF!+List1!#REF!+List1!#REF!+List1!#REF!+List1!#REF!+List1!#REF!+List1!#REF!+List1!#REF!+List1!#REF!+List1!#REF!+List1!#REF!+List1!#REF!+List1!#REF!+List1!#REF!</f>
        <v>#REF!</v>
      </c>
    </row>
    <row r="8" spans="1:3" ht="15">
      <c r="A8" t="s">
        <v>83</v>
      </c>
      <c r="B8" s="6">
        <f>List1!E72+List1!E85</f>
        <v>767200</v>
      </c>
      <c r="C8" s="6" t="e">
        <f>List1!#REF!+List1!#REF!+List1!#REF!+List1!#REF!+List1!#REF!+List1!#REF!+List1!E579+List1!#REF!+List1!#REF!+List1!#REF!+List1!#REF!+List1!E558</f>
        <v>#REF!</v>
      </c>
    </row>
    <row r="9" spans="1:3" ht="15">
      <c r="A9" t="s">
        <v>84</v>
      </c>
      <c r="B9" s="6">
        <f>List1!E55</f>
        <v>6715274.6</v>
      </c>
      <c r="C9" s="6" t="e">
        <f>List1!E315+List1!E340+List1!#REF!+List1!E553+List1!#REF!+List1!#REF!+List1!#REF!+List1!#REF!+List1!#REF!+List1!#REF!</f>
        <v>#REF!</v>
      </c>
    </row>
    <row r="10" spans="1:3" ht="15">
      <c r="A10" t="s">
        <v>85</v>
      </c>
      <c r="B10" s="6">
        <f>List1!E96</f>
        <v>160000</v>
      </c>
      <c r="C10" s="6" t="e">
        <f>List1!#REF!</f>
        <v>#REF!</v>
      </c>
    </row>
    <row r="12" spans="1:3" ht="15">
      <c r="A12" t="s">
        <v>86</v>
      </c>
      <c r="B12" s="6">
        <f>SUM(B7:B11)</f>
        <v>10163674.6</v>
      </c>
      <c r="C12" s="6" t="e">
        <f>SUM(C7:C11)</f>
        <v>#REF!</v>
      </c>
    </row>
    <row r="15" ht="15">
      <c r="A15" t="s">
        <v>90</v>
      </c>
    </row>
    <row r="17" spans="1:3" ht="15">
      <c r="A17" t="s">
        <v>80</v>
      </c>
      <c r="C17" t="s">
        <v>81</v>
      </c>
    </row>
    <row r="19" spans="1:3" ht="15">
      <c r="A19" t="s">
        <v>82</v>
      </c>
      <c r="B19" s="6">
        <f>List1!F49+List1!F62+List1!F76</f>
        <v>2050000</v>
      </c>
      <c r="C19" s="6" t="e">
        <f>List1!F198+List1!F208+List1!F306+List1!#REF!+List1!F320+List1!#REF!+List1!#REF!+List1!#REF!+List1!F601+List1!#REF!+List1!#REF!+List1!#REF!+List1!#REF!+List1!#REF!+List1!#REF!+List1!#REF!+List1!#REF!+List1!#REF!+List1!#REF!+List1!#REF!+List1!#REF!+List1!#REF!+List1!#REF!</f>
        <v>#REF!</v>
      </c>
    </row>
    <row r="20" spans="1:3" ht="15">
      <c r="A20" t="s">
        <v>83</v>
      </c>
      <c r="B20" s="6">
        <f>List1!F72+List1!F85</f>
        <v>790000</v>
      </c>
      <c r="C20" s="6" t="e">
        <f>List1!#REF!+List1!#REF!+List1!#REF!+List1!#REF!+List1!#REF!+List1!F579+List1!#REF!+List1!#REF!+List1!#REF!+List1!#REF!+List1!#REF!+List1!#REF!</f>
        <v>#REF!</v>
      </c>
    </row>
    <row r="21" spans="1:3" ht="15">
      <c r="A21" t="s">
        <v>84</v>
      </c>
      <c r="B21" s="6">
        <f>List1!F55</f>
        <v>2329341.46</v>
      </c>
      <c r="C21" s="6" t="e">
        <f>List1!F315+List1!F340+List1!#REF!+List1!F553+List1!#REF!+List1!#REF!+List1!#REF!+List1!#REF!+List1!#REF!+List1!#REF!+List1!F615+List1!#REF!</f>
        <v>#REF!</v>
      </c>
    </row>
    <row r="22" spans="1:3" ht="15">
      <c r="A22" t="s">
        <v>85</v>
      </c>
      <c r="B22" s="6">
        <f>List1!F96</f>
        <v>850000</v>
      </c>
      <c r="C22" s="6">
        <v>0</v>
      </c>
    </row>
    <row r="24" spans="2:3" ht="15">
      <c r="B24" s="6">
        <f>SUM(B19:B23)</f>
        <v>6019341.46</v>
      </c>
      <c r="C24" s="6" t="e">
        <f>SUM(C19:C23)</f>
        <v>#REF!</v>
      </c>
    </row>
    <row r="28" ht="15">
      <c r="A28" t="s">
        <v>91</v>
      </c>
    </row>
    <row r="30" spans="1:3" ht="15">
      <c r="A30" t="s">
        <v>80</v>
      </c>
      <c r="C30" t="s">
        <v>81</v>
      </c>
    </row>
    <row r="32" spans="1:3" ht="15">
      <c r="A32" t="s">
        <v>82</v>
      </c>
      <c r="B32" s="6">
        <f>List1!G49+List1!G62+List1!G76</f>
        <v>2090000</v>
      </c>
      <c r="C32" s="6" t="e">
        <f>List1!G198+List1!G208+List1!G306+List1!#REF!+List1!G320+List1!#REF!+List1!#REF!+List1!#REF!+List1!G601+List1!#REF!+List1!#REF!+List1!#REF!+List1!#REF!+List1!#REF!+List1!#REF!+List1!#REF!+List1!#REF!+List1!#REF!+List1!#REF!+List1!#REF!+List1!#REF!+List1!#REF!+List1!#REF!</f>
        <v>#REF!</v>
      </c>
    </row>
    <row r="33" spans="1:3" ht="15">
      <c r="A33" t="s">
        <v>83</v>
      </c>
      <c r="B33" s="6">
        <f>List1!G72+List1!G85</f>
        <v>820000</v>
      </c>
      <c r="C33" s="6" t="e">
        <f>List1!#REF!+List1!#REF!+List1!#REF!+List1!#REF!+List1!#REF!+List1!G579+List1!#REF!+List1!#REF!+List1!#REF!+List1!#REF!+List1!#REF!+List1!#REF!</f>
        <v>#REF!</v>
      </c>
    </row>
    <row r="34" spans="1:3" ht="15">
      <c r="A34" t="s">
        <v>84</v>
      </c>
      <c r="B34" s="6">
        <f>List1!G55</f>
        <v>1592891.46</v>
      </c>
      <c r="C34" s="6" t="e">
        <f>List1!G315+List1!G340+List1!#REF!+List1!G553+List1!#REF!+List1!#REF!+List1!#REF!+List1!#REF!+List1!#REF!+List1!#REF!</f>
        <v>#REF!</v>
      </c>
    </row>
    <row r="35" spans="1:3" ht="15">
      <c r="A35" t="s">
        <v>85</v>
      </c>
      <c r="B35" s="6">
        <f>List1!G96</f>
        <v>75000</v>
      </c>
      <c r="C35" s="6"/>
    </row>
    <row r="37" spans="2:3" ht="15">
      <c r="B37" s="6">
        <f>SUM(B32:B36)</f>
        <v>4577891.46</v>
      </c>
      <c r="C37" s="6" t="e">
        <f>SUM(C32:C36)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2016-11-15T10:44:05Z</cp:lastPrinted>
  <dcterms:created xsi:type="dcterms:W3CDTF">2006-09-16T00:00:00Z</dcterms:created>
  <dcterms:modified xsi:type="dcterms:W3CDTF">2016-12-29T09:24:06Z</dcterms:modified>
  <cp:category/>
  <cp:version/>
  <cp:contentType/>
  <cp:contentStatus/>
</cp:coreProperties>
</file>